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192.168.100.78\総務課\財政係\公会計制度関連\Ｒ４年度　財務諸表作成支援業務\R03年度決算財務書類作成（支援）\財務書類\ホームページアップ用　全部英語表記ファイル\"/>
    </mc:Choice>
  </mc:AlternateContent>
  <xr:revisionPtr revIDLastSave="0" documentId="13_ncr:1_{05BCB2D7-5B10-4C85-BE7F-0BCB20AC7D0B}" xr6:coauthVersionLast="47" xr6:coauthVersionMax="47" xr10:uidLastSave="{00000000-0000-0000-0000-000000000000}"/>
  <bookViews>
    <workbookView xWindow="-120" yWindow="-120" windowWidth="29040" windowHeight="15840" xr2:uid="{00000000-000D-0000-FFFF-FFFF00000000}"/>
  </bookViews>
  <sheets>
    <sheet name="BS" sheetId="21" r:id="rId1"/>
    <sheet name="PL" sheetId="22" r:id="rId2"/>
    <sheet name="NWM" sheetId="23" r:id="rId3"/>
    <sheet name="PL及びNWM" sheetId="27" r:id="rId4"/>
    <sheet name="CF" sheetId="25" r:id="rId5"/>
    <sheet name="チェック" sheetId="26" r:id="rId6"/>
    <sheet name="注記" sheetId="30" r:id="rId7"/>
  </sheets>
  <definedNames>
    <definedName name="_xlnm._FilterDatabase" localSheetId="0" hidden="1">BS!#REF!</definedName>
    <definedName name="_xlnm._FilterDatabase" localSheetId="4" hidden="1">CF!#REF!</definedName>
    <definedName name="_xlnm._FilterDatabase" localSheetId="2" hidden="1">NWM!#REF!</definedName>
    <definedName name="_xlnm._FilterDatabase" localSheetId="1" hidden="1">PL!#REF!</definedName>
    <definedName name="_xlnm.Print_Area" localSheetId="0">BS!$B$1:$AC$62</definedName>
    <definedName name="_xlnm.Print_Area" localSheetId="4">CF!$B$1:$O$59</definedName>
    <definedName name="_xlnm.Print_Area" localSheetId="2">NWM!$B$1:$T$23</definedName>
    <definedName name="_xlnm.Print_Area" localSheetId="1">PL!$B$1:$P$41</definedName>
    <definedName name="_xlnm.Print_Area" localSheetId="3">PL及びNWM!$B$1:$W$56</definedName>
    <definedName name="_xlnm.Print_Area" localSheetId="6">注記!$A$6:$U$233</definedName>
  </definedNames>
  <calcPr calcId="181029"/>
</workbook>
</file>

<file path=xl/calcChain.xml><?xml version="1.0" encoding="utf-8"?>
<calcChain xmlns="http://schemas.openxmlformats.org/spreadsheetml/2006/main">
  <c r="B3" i="21" l="1"/>
  <c r="W226" i="30"/>
  <c r="X225" i="30"/>
  <c r="W225" i="30"/>
  <c r="M225" i="30"/>
  <c r="W224" i="30"/>
  <c r="M224" i="30" s="1"/>
  <c r="W223" i="30"/>
  <c r="M223" i="30"/>
  <c r="W222" i="30"/>
  <c r="M222" i="30" s="1"/>
  <c r="W221" i="30"/>
  <c r="M221" i="30"/>
  <c r="W220" i="30"/>
  <c r="M220" i="30" s="1"/>
  <c r="W219" i="30"/>
  <c r="M219" i="30"/>
  <c r="W218" i="30"/>
  <c r="M218" i="30" s="1"/>
  <c r="W217" i="30"/>
  <c r="M217" i="30"/>
  <c r="X211" i="30"/>
  <c r="R210" i="30"/>
  <c r="O210" i="30"/>
  <c r="R209" i="30"/>
  <c r="O209" i="30"/>
  <c r="R208" i="30"/>
  <c r="O208" i="30"/>
  <c r="P202" i="30"/>
  <c r="A63" i="26" l="1"/>
  <c r="A43" i="26" l="1"/>
  <c r="A59" i="26"/>
  <c r="A55" i="26"/>
  <c r="A51" i="26"/>
  <c r="A47" i="26"/>
  <c r="B35" i="26" l="1"/>
  <c r="A35" i="26"/>
  <c r="C35" i="26" l="1"/>
  <c r="D35" i="26" s="1"/>
  <c r="M59" i="25"/>
  <c r="M58" i="25"/>
  <c r="M57" i="25"/>
  <c r="M56" i="25"/>
  <c r="M54" i="25"/>
  <c r="M53" i="25"/>
  <c r="M52" i="25"/>
  <c r="M51" i="25"/>
  <c r="M50" i="25"/>
  <c r="M49" i="25"/>
  <c r="M48" i="25"/>
  <c r="M47" i="25"/>
  <c r="M46" i="25"/>
  <c r="M45" i="25"/>
  <c r="M43" i="25"/>
  <c r="M42" i="25"/>
  <c r="M41" i="25"/>
  <c r="M40" i="25"/>
  <c r="M39" i="25"/>
  <c r="M38" i="25"/>
  <c r="M37" i="25"/>
  <c r="M36" i="25"/>
  <c r="M35" i="25"/>
  <c r="M34" i="25"/>
  <c r="M33" i="25"/>
  <c r="M32" i="25"/>
  <c r="M31" i="25"/>
  <c r="M29" i="25"/>
  <c r="M28" i="25"/>
  <c r="M27" i="25"/>
  <c r="M26" i="25"/>
  <c r="M25" i="25"/>
  <c r="M24" i="25"/>
  <c r="M23" i="25"/>
  <c r="M22" i="25"/>
  <c r="M21" i="25"/>
  <c r="M20" i="25"/>
  <c r="M19" i="25"/>
  <c r="M18" i="25"/>
  <c r="M17" i="25"/>
  <c r="M16" i="25"/>
  <c r="M15" i="25"/>
  <c r="M14" i="25"/>
  <c r="M13" i="25"/>
  <c r="M12" i="25"/>
  <c r="M11" i="25"/>
  <c r="M10" i="25"/>
  <c r="M9" i="25"/>
  <c r="S23" i="23"/>
  <c r="U56" i="27" s="1"/>
  <c r="Q23" i="23"/>
  <c r="S22" i="23"/>
  <c r="U54" i="27" s="1"/>
  <c r="Q22" i="23"/>
  <c r="R54" i="27" s="1"/>
  <c r="S21" i="23"/>
  <c r="U53" i="27" s="1"/>
  <c r="Q21" i="23"/>
  <c r="R53" i="27" s="1"/>
  <c r="Q20" i="23"/>
  <c r="N20" i="23" s="1"/>
  <c r="O52" i="27" s="1"/>
  <c r="Q19" i="23"/>
  <c r="S18" i="23"/>
  <c r="U50" i="27" s="1"/>
  <c r="Q18" i="23"/>
  <c r="R50" i="27" s="1"/>
  <c r="S17" i="23"/>
  <c r="U49" i="27" s="1"/>
  <c r="Q17" i="23"/>
  <c r="R49" i="27" s="1"/>
  <c r="S16" i="23"/>
  <c r="U48" i="27" s="1"/>
  <c r="Q16" i="23"/>
  <c r="R48" i="27" s="1"/>
  <c r="S15" i="23"/>
  <c r="U47" i="27" s="1"/>
  <c r="Q15" i="23"/>
  <c r="R47" i="27" s="1"/>
  <c r="S14" i="23"/>
  <c r="U46" i="27" s="1"/>
  <c r="Q14" i="23"/>
  <c r="S13" i="23"/>
  <c r="U45" i="27" s="1"/>
  <c r="S12" i="23"/>
  <c r="U44" i="27" s="1"/>
  <c r="S11" i="23"/>
  <c r="N11" i="23" s="1"/>
  <c r="O43" i="27" s="1"/>
  <c r="S10" i="23"/>
  <c r="N10" i="23" s="1"/>
  <c r="O42" i="27" s="1"/>
  <c r="S9" i="23"/>
  <c r="N9" i="23" s="1"/>
  <c r="S8" i="23"/>
  <c r="U55" i="27" s="1"/>
  <c r="Q8" i="23"/>
  <c r="R55" i="27" s="1"/>
  <c r="N41" i="22"/>
  <c r="O41" i="27" s="1"/>
  <c r="U41" i="27" s="1"/>
  <c r="N40" i="22"/>
  <c r="O40" i="27" s="1"/>
  <c r="N39" i="22"/>
  <c r="N38" i="22"/>
  <c r="O38" i="27" s="1"/>
  <c r="N37" i="22"/>
  <c r="O37" i="27" s="1"/>
  <c r="N36" i="22"/>
  <c r="O36" i="27" s="1"/>
  <c r="N35" i="22"/>
  <c r="O35" i="27" s="1"/>
  <c r="N34" i="22"/>
  <c r="O34" i="27" s="1"/>
  <c r="N33" i="22"/>
  <c r="O33" i="27" s="1"/>
  <c r="N32" i="22"/>
  <c r="O32" i="27" s="1"/>
  <c r="N31" i="22"/>
  <c r="O31" i="27" s="1"/>
  <c r="N30" i="22"/>
  <c r="O30" i="27" s="1"/>
  <c r="N29" i="22"/>
  <c r="O29" i="27" s="1"/>
  <c r="N28" i="22"/>
  <c r="O28" i="27" s="1"/>
  <c r="N27" i="22"/>
  <c r="O27" i="27" s="1"/>
  <c r="N26" i="22"/>
  <c r="O26" i="27" s="1"/>
  <c r="N25" i="22"/>
  <c r="O25" i="27" s="1"/>
  <c r="N24" i="22"/>
  <c r="O24" i="27" s="1"/>
  <c r="N23" i="22"/>
  <c r="O23" i="27" s="1"/>
  <c r="N22" i="22"/>
  <c r="O22" i="27" s="1"/>
  <c r="N21" i="22"/>
  <c r="O21" i="27" s="1"/>
  <c r="N20" i="22"/>
  <c r="O20" i="27" s="1"/>
  <c r="N19" i="22"/>
  <c r="O19" i="27" s="1"/>
  <c r="N18" i="22"/>
  <c r="O18" i="27" s="1"/>
  <c r="N17" i="22"/>
  <c r="N16" i="22"/>
  <c r="O16" i="27" s="1"/>
  <c r="N15" i="22"/>
  <c r="O15" i="27" s="1"/>
  <c r="N14" i="22"/>
  <c r="O14" i="27" s="1"/>
  <c r="N13" i="22"/>
  <c r="O13" i="27" s="1"/>
  <c r="N12" i="22"/>
  <c r="O12" i="27" s="1"/>
  <c r="N11" i="22"/>
  <c r="O11" i="27" s="1"/>
  <c r="N10" i="22"/>
  <c r="N9" i="22"/>
  <c r="O9" i="27" s="1"/>
  <c r="N8" i="22"/>
  <c r="O8" i="27" s="1"/>
  <c r="N7" i="22"/>
  <c r="O7" i="27" s="1"/>
  <c r="AA62" i="21"/>
  <c r="M62" i="21"/>
  <c r="AA61" i="21"/>
  <c r="M61" i="21"/>
  <c r="M60" i="21"/>
  <c r="M59" i="21"/>
  <c r="M58" i="21"/>
  <c r="M57" i="21"/>
  <c r="M56" i="21"/>
  <c r="M55" i="21"/>
  <c r="M54" i="21"/>
  <c r="M53" i="21"/>
  <c r="M52" i="21"/>
  <c r="M51" i="21"/>
  <c r="M50" i="21"/>
  <c r="M49" i="21"/>
  <c r="M48" i="21"/>
  <c r="M47" i="21"/>
  <c r="M46" i="21"/>
  <c r="M45" i="21"/>
  <c r="M44" i="21"/>
  <c r="M43" i="21"/>
  <c r="M42" i="21"/>
  <c r="M41" i="21"/>
  <c r="M40" i="21"/>
  <c r="M39" i="21"/>
  <c r="M38" i="21"/>
  <c r="M37" i="21"/>
  <c r="M36" i="21"/>
  <c r="M35" i="21"/>
  <c r="M34" i="21"/>
  <c r="M33" i="21"/>
  <c r="M32" i="21"/>
  <c r="M31" i="21"/>
  <c r="M30" i="21"/>
  <c r="M29" i="21"/>
  <c r="M28" i="21"/>
  <c r="M27" i="21"/>
  <c r="M26" i="21"/>
  <c r="AA25" i="21"/>
  <c r="M25" i="21"/>
  <c r="AA24" i="21"/>
  <c r="M24" i="21"/>
  <c r="M23" i="21"/>
  <c r="AA22" i="21"/>
  <c r="M22" i="21"/>
  <c r="AA21" i="21"/>
  <c r="M21" i="21"/>
  <c r="AA20" i="21"/>
  <c r="M20" i="21"/>
  <c r="AA19" i="21"/>
  <c r="M19" i="21"/>
  <c r="AA18" i="21"/>
  <c r="M18" i="21"/>
  <c r="AA17" i="21"/>
  <c r="M17" i="21"/>
  <c r="AA16" i="21"/>
  <c r="M16" i="21"/>
  <c r="AA15" i="21"/>
  <c r="M15" i="21"/>
  <c r="AA14" i="21"/>
  <c r="M14" i="21"/>
  <c r="AA13" i="21"/>
  <c r="M13" i="21"/>
  <c r="AA12" i="21"/>
  <c r="M12" i="21"/>
  <c r="AA11" i="21"/>
  <c r="M11" i="21"/>
  <c r="AA10" i="21"/>
  <c r="M10" i="21"/>
  <c r="AA9" i="21"/>
  <c r="M9" i="21"/>
  <c r="AA8" i="21"/>
  <c r="M8" i="21"/>
  <c r="AA7" i="21"/>
  <c r="M7" i="21"/>
  <c r="O10" i="27"/>
  <c r="O17" i="27"/>
  <c r="C5" i="27"/>
  <c r="C5" i="25"/>
  <c r="C5" i="22"/>
  <c r="B4" i="21"/>
  <c r="C5" i="23"/>
  <c r="R56" i="27"/>
  <c r="N19" i="23"/>
  <c r="O51" i="27" s="1"/>
  <c r="R46" i="27"/>
  <c r="O39" i="27"/>
  <c r="N33" i="23"/>
  <c r="N8" i="23" s="1"/>
  <c r="O55" i="27" s="1"/>
  <c r="N46" i="23"/>
  <c r="N21" i="23" s="1"/>
  <c r="O53" i="27" s="1"/>
  <c r="N47" i="23"/>
  <c r="N22" i="23" s="1"/>
  <c r="O54" i="27" s="1"/>
  <c r="N48" i="23"/>
  <c r="N23" i="23" s="1"/>
  <c r="O56" i="27" s="1"/>
  <c r="B29" i="26"/>
  <c r="A29" i="26"/>
  <c r="B25" i="26"/>
  <c r="A25" i="26"/>
  <c r="B21" i="26"/>
  <c r="A21" i="26"/>
  <c r="B7" i="26"/>
  <c r="A7" i="26"/>
  <c r="V7" i="23"/>
  <c r="M4" i="23" s="1"/>
  <c r="N4" i="27" s="1"/>
  <c r="Q7" i="25"/>
  <c r="J4" i="25" s="1"/>
  <c r="Q6" i="25"/>
  <c r="J3" i="25" s="1"/>
  <c r="V6" i="23"/>
  <c r="M3" i="23" s="1"/>
  <c r="N3" i="27" s="1"/>
  <c r="R7" i="22"/>
  <c r="K4" i="22" s="1"/>
  <c r="R6" i="22"/>
  <c r="K3" i="22" s="1"/>
  <c r="AE5" i="21"/>
  <c r="N45" i="23"/>
  <c r="N44" i="23"/>
  <c r="N38" i="23"/>
  <c r="N36" i="23"/>
  <c r="N37" i="23"/>
  <c r="N35" i="23"/>
  <c r="N34" i="23"/>
  <c r="Q5" i="25"/>
  <c r="N5" i="25" s="1"/>
  <c r="V5" i="23"/>
  <c r="S5" i="23" s="1"/>
  <c r="U5" i="27" s="1"/>
  <c r="R5" i="22"/>
  <c r="O5" i="22" s="1"/>
  <c r="AE4" i="21"/>
  <c r="AB4" i="21" s="1"/>
  <c r="R51" i="27"/>
  <c r="N12" i="23"/>
  <c r="O44" i="27" s="1"/>
  <c r="U43" i="27"/>
  <c r="C25" i="26" l="1"/>
  <c r="D25" i="26" s="1"/>
  <c r="C21" i="26"/>
  <c r="D21" i="26" s="1"/>
  <c r="C29" i="26"/>
  <c r="D29" i="26" s="1"/>
  <c r="R52" i="27"/>
  <c r="U42" i="27"/>
  <c r="N13" i="23"/>
  <c r="O45" i="27" s="1"/>
  <c r="C7" i="26"/>
  <c r="D7" i="26" s="1"/>
</calcChain>
</file>

<file path=xl/sharedStrings.xml><?xml version="1.0" encoding="utf-8"?>
<sst xmlns="http://schemas.openxmlformats.org/spreadsheetml/2006/main" count="779" uniqueCount="538">
  <si>
    <t>貸借対照表</t>
    <rPh sb="0" eb="2">
      <t>タイシャク</t>
    </rPh>
    <rPh sb="2" eb="5">
      <t>タイショウヒョウ</t>
    </rPh>
    <phoneticPr fontId="4"/>
  </si>
  <si>
    <t>科目</t>
    <rPh sb="0" eb="2">
      <t>カモク</t>
    </rPh>
    <phoneticPr fontId="4"/>
  </si>
  <si>
    <t>金額</t>
    <rPh sb="0" eb="2">
      <t>キンガク</t>
    </rPh>
    <phoneticPr fontId="4"/>
  </si>
  <si>
    <t>【資産の部】</t>
    <rPh sb="4" eb="5">
      <t>ブ</t>
    </rPh>
    <phoneticPr fontId="4"/>
  </si>
  <si>
    <t>【負債の部】</t>
    <rPh sb="1" eb="3">
      <t>フサイ</t>
    </rPh>
    <rPh sb="4" eb="5">
      <t>ブ</t>
    </rPh>
    <phoneticPr fontId="4"/>
  </si>
  <si>
    <t>固定資産</t>
    <rPh sb="0" eb="4">
      <t>コテイシサン</t>
    </rPh>
    <phoneticPr fontId="4"/>
  </si>
  <si>
    <t>固定負債</t>
    <rPh sb="0" eb="2">
      <t>コテイ</t>
    </rPh>
    <phoneticPr fontId="4"/>
  </si>
  <si>
    <t>有形固定資産</t>
    <rPh sb="0" eb="2">
      <t>ユウケイ</t>
    </rPh>
    <rPh sb="2" eb="6">
      <t>コテイシサン</t>
    </rPh>
    <phoneticPr fontId="4"/>
  </si>
  <si>
    <t>地方債</t>
    <rPh sb="0" eb="3">
      <t>チホウサイ</t>
    </rPh>
    <phoneticPr fontId="4"/>
  </si>
  <si>
    <t>事業用資産</t>
    <rPh sb="0" eb="3">
      <t>ジギョウヨウ</t>
    </rPh>
    <rPh sb="3" eb="5">
      <t>シサン</t>
    </rPh>
    <phoneticPr fontId="4"/>
  </si>
  <si>
    <t>長期未払金</t>
    <rPh sb="0" eb="2">
      <t>チョウキ</t>
    </rPh>
    <rPh sb="2" eb="4">
      <t>ミハラ</t>
    </rPh>
    <rPh sb="4" eb="5">
      <t>キン</t>
    </rPh>
    <phoneticPr fontId="4"/>
  </si>
  <si>
    <t>土地</t>
  </si>
  <si>
    <t>退職手当引当金</t>
    <rPh sb="2" eb="4">
      <t>テアテ</t>
    </rPh>
    <phoneticPr fontId="4"/>
  </si>
  <si>
    <t>立木竹</t>
  </si>
  <si>
    <t>損失補償等引当金</t>
    <rPh sb="0" eb="2">
      <t>ソンシツ</t>
    </rPh>
    <rPh sb="2" eb="5">
      <t>ホショウナド</t>
    </rPh>
    <rPh sb="5" eb="8">
      <t>ヒキアテキン</t>
    </rPh>
    <phoneticPr fontId="4"/>
  </si>
  <si>
    <t>建物</t>
    <rPh sb="0" eb="2">
      <t>タテモノ</t>
    </rPh>
    <phoneticPr fontId="4"/>
  </si>
  <si>
    <t>その他</t>
    <rPh sb="2" eb="3">
      <t>タ</t>
    </rPh>
    <phoneticPr fontId="4"/>
  </si>
  <si>
    <t>建物減価償却累計額</t>
    <rPh sb="2" eb="4">
      <t>ゲンカ</t>
    </rPh>
    <rPh sb="4" eb="6">
      <t>ショウキャク</t>
    </rPh>
    <rPh sb="6" eb="9">
      <t>ルイケイガク</t>
    </rPh>
    <phoneticPr fontId="4"/>
  </si>
  <si>
    <t>工作物</t>
  </si>
  <si>
    <t>1年内償還予定地方債</t>
    <rPh sb="1" eb="2">
      <t>ネン</t>
    </rPh>
    <rPh sb="3" eb="5">
      <t>ショウカン</t>
    </rPh>
    <rPh sb="5" eb="7">
      <t>ヨテイ</t>
    </rPh>
    <rPh sb="7" eb="10">
      <t>チホウサイ</t>
    </rPh>
    <phoneticPr fontId="4"/>
  </si>
  <si>
    <t>工作物減価償却累計額</t>
    <rPh sb="0" eb="3">
      <t>コウサクブツ</t>
    </rPh>
    <rPh sb="3" eb="5">
      <t>ゲンカ</t>
    </rPh>
    <rPh sb="5" eb="7">
      <t>ショウキャク</t>
    </rPh>
    <rPh sb="7" eb="10">
      <t>ルイケイガク</t>
    </rPh>
    <phoneticPr fontId="4"/>
  </si>
  <si>
    <t>未払金</t>
    <rPh sb="0" eb="2">
      <t>ミハラ</t>
    </rPh>
    <rPh sb="2" eb="3">
      <t>キン</t>
    </rPh>
    <phoneticPr fontId="4"/>
  </si>
  <si>
    <t>未払費用</t>
    <rPh sb="0" eb="2">
      <t>ミハラ</t>
    </rPh>
    <rPh sb="2" eb="4">
      <t>ヒヨウ</t>
    </rPh>
    <phoneticPr fontId="4"/>
  </si>
  <si>
    <t>航空機</t>
  </si>
  <si>
    <t>建設仮勘定</t>
  </si>
  <si>
    <t>その他</t>
    <rPh sb="2" eb="3">
      <t>ホカ</t>
    </rPh>
    <phoneticPr fontId="4"/>
  </si>
  <si>
    <t>物品</t>
    <rPh sb="0" eb="2">
      <t>ブッピン</t>
    </rPh>
    <phoneticPr fontId="4"/>
  </si>
  <si>
    <t>ソフトウェア</t>
  </si>
  <si>
    <t>基金</t>
    <rPh sb="0" eb="2">
      <t>キキン</t>
    </rPh>
    <phoneticPr fontId="4"/>
  </si>
  <si>
    <t>減債基金</t>
    <rPh sb="0" eb="2">
      <t>ゲンサイ</t>
    </rPh>
    <rPh sb="2" eb="4">
      <t>キキン</t>
    </rPh>
    <phoneticPr fontId="4"/>
  </si>
  <si>
    <t>徴収不能引当金</t>
    <rPh sb="0" eb="2">
      <t>チョウシュウ</t>
    </rPh>
    <rPh sb="2" eb="4">
      <t>フノウ</t>
    </rPh>
    <rPh sb="4" eb="7">
      <t>ヒキアテキン</t>
    </rPh>
    <phoneticPr fontId="4"/>
  </si>
  <si>
    <t>流動資産</t>
    <rPh sb="0" eb="2">
      <t>リュウドウ</t>
    </rPh>
    <rPh sb="2" eb="4">
      <t>シサン</t>
    </rPh>
    <phoneticPr fontId="4"/>
  </si>
  <si>
    <t>現金預金</t>
    <rPh sb="0" eb="2">
      <t>ゲンキン</t>
    </rPh>
    <rPh sb="2" eb="4">
      <t>ヨキン</t>
    </rPh>
    <phoneticPr fontId="4"/>
  </si>
  <si>
    <t>未収金</t>
    <rPh sb="0" eb="3">
      <t>ミシュウキン</t>
    </rPh>
    <phoneticPr fontId="4"/>
  </si>
  <si>
    <t>短期貸付金</t>
    <rPh sb="0" eb="2">
      <t>タンキ</t>
    </rPh>
    <rPh sb="2" eb="5">
      <t>カシツケキン</t>
    </rPh>
    <phoneticPr fontId="4"/>
  </si>
  <si>
    <t>財政調整基金</t>
    <rPh sb="0" eb="2">
      <t>ザイセイ</t>
    </rPh>
    <rPh sb="2" eb="4">
      <t>チョウセイ</t>
    </rPh>
    <rPh sb="4" eb="6">
      <t>キキン</t>
    </rPh>
    <phoneticPr fontId="4"/>
  </si>
  <si>
    <t>棚卸資産</t>
    <rPh sb="0" eb="2">
      <t>タナオロ</t>
    </rPh>
    <rPh sb="2" eb="4">
      <t>シサン</t>
    </rPh>
    <phoneticPr fontId="4"/>
  </si>
  <si>
    <t>純資産合計</t>
    <rPh sb="0" eb="3">
      <t>ジュンシサン</t>
    </rPh>
    <rPh sb="3" eb="5">
      <t>ゴウケイ</t>
    </rPh>
    <phoneticPr fontId="4"/>
  </si>
  <si>
    <t>資産合計</t>
    <rPh sb="0" eb="2">
      <t>シサン</t>
    </rPh>
    <rPh sb="2" eb="4">
      <t>ゴウケイ</t>
    </rPh>
    <phoneticPr fontId="4"/>
  </si>
  <si>
    <t>負債及び純資産合計</t>
    <rPh sb="0" eb="2">
      <t>フサイ</t>
    </rPh>
    <rPh sb="2" eb="3">
      <t>オヨ</t>
    </rPh>
    <rPh sb="4" eb="7">
      <t>ジュンシサン</t>
    </rPh>
    <rPh sb="7" eb="9">
      <t>ゴウケイ</t>
    </rPh>
    <phoneticPr fontId="4"/>
  </si>
  <si>
    <t>【様式第２号】</t>
    <rPh sb="1" eb="3">
      <t>ヨウシキ</t>
    </rPh>
    <rPh sb="3" eb="4">
      <t>ダイ</t>
    </rPh>
    <rPh sb="5" eb="6">
      <t>ゴウ</t>
    </rPh>
    <phoneticPr fontId="4"/>
  </si>
  <si>
    <t>行政コスト計算書</t>
    <rPh sb="0" eb="2">
      <t>ギョウセイ</t>
    </rPh>
    <rPh sb="5" eb="8">
      <t>ケイサンショ</t>
    </rPh>
    <phoneticPr fontId="4"/>
  </si>
  <si>
    <t>人件費</t>
    <rPh sb="0" eb="3">
      <t>ジンケンヒ</t>
    </rPh>
    <phoneticPr fontId="4"/>
  </si>
  <si>
    <t>賞与等引当金繰入額</t>
    <rPh sb="0" eb="2">
      <t>ショウヨ</t>
    </rPh>
    <rPh sb="2" eb="3">
      <t>ナド</t>
    </rPh>
    <rPh sb="3" eb="5">
      <t>ヒキアテ</t>
    </rPh>
    <rPh sb="5" eb="6">
      <t>キン</t>
    </rPh>
    <rPh sb="6" eb="8">
      <t>クリイレ</t>
    </rPh>
    <rPh sb="8" eb="9">
      <t>ガク</t>
    </rPh>
    <phoneticPr fontId="4"/>
  </si>
  <si>
    <t>退職手当引当金繰入額</t>
    <rPh sb="2" eb="4">
      <t>テアテ</t>
    </rPh>
    <rPh sb="4" eb="7">
      <t>ヒキアテキン</t>
    </rPh>
    <rPh sb="7" eb="9">
      <t>クリイレ</t>
    </rPh>
    <rPh sb="9" eb="10">
      <t>ガク</t>
    </rPh>
    <phoneticPr fontId="4"/>
  </si>
  <si>
    <t>物件費等</t>
    <rPh sb="0" eb="3">
      <t>ブッケンヒ</t>
    </rPh>
    <rPh sb="3" eb="4">
      <t>ナド</t>
    </rPh>
    <phoneticPr fontId="4"/>
  </si>
  <si>
    <t>物件費</t>
    <rPh sb="0" eb="3">
      <t>ブッケンヒ</t>
    </rPh>
    <phoneticPr fontId="4"/>
  </si>
  <si>
    <t>維持補修費</t>
    <rPh sb="0" eb="2">
      <t>イジ</t>
    </rPh>
    <rPh sb="2" eb="5">
      <t>ホシュウヒ</t>
    </rPh>
    <phoneticPr fontId="4"/>
  </si>
  <si>
    <t>減価償却費</t>
    <rPh sb="0" eb="2">
      <t>ゲンカ</t>
    </rPh>
    <rPh sb="2" eb="4">
      <t>ショウキャク</t>
    </rPh>
    <rPh sb="4" eb="5">
      <t>ヒ</t>
    </rPh>
    <phoneticPr fontId="4"/>
  </si>
  <si>
    <t>支払利息</t>
    <rPh sb="0" eb="2">
      <t>シハライ</t>
    </rPh>
    <rPh sb="2" eb="4">
      <t>リソク</t>
    </rPh>
    <phoneticPr fontId="4"/>
  </si>
  <si>
    <t>徴収不能引当金繰入額</t>
    <rPh sb="0" eb="2">
      <t>チョウシュウ</t>
    </rPh>
    <rPh sb="2" eb="4">
      <t>フノウ</t>
    </rPh>
    <rPh sb="4" eb="7">
      <t>ヒキアテキン</t>
    </rPh>
    <rPh sb="7" eb="9">
      <t>クリイレ</t>
    </rPh>
    <rPh sb="9" eb="10">
      <t>ガク</t>
    </rPh>
    <phoneticPr fontId="4"/>
  </si>
  <si>
    <t>移転費用</t>
    <rPh sb="0" eb="2">
      <t>イテン</t>
    </rPh>
    <rPh sb="2" eb="4">
      <t>ヒヨウ</t>
    </rPh>
    <phoneticPr fontId="4"/>
  </si>
  <si>
    <t>補助金等</t>
    <rPh sb="0" eb="4">
      <t>ホジョキンナド</t>
    </rPh>
    <phoneticPr fontId="4"/>
  </si>
  <si>
    <t>社会保障給付</t>
    <rPh sb="0" eb="2">
      <t>シャカイ</t>
    </rPh>
    <rPh sb="2" eb="4">
      <t>ホショウ</t>
    </rPh>
    <rPh sb="4" eb="6">
      <t>キュウフ</t>
    </rPh>
    <phoneticPr fontId="4"/>
  </si>
  <si>
    <t>他会計への繰出金</t>
    <rPh sb="0" eb="1">
      <t>ホカ</t>
    </rPh>
    <rPh sb="1" eb="3">
      <t>カイケイ</t>
    </rPh>
    <rPh sb="2" eb="3">
      <t>ケイ</t>
    </rPh>
    <rPh sb="5" eb="6">
      <t>クリ</t>
    </rPh>
    <rPh sb="6" eb="8">
      <t>シュッキン</t>
    </rPh>
    <phoneticPr fontId="4"/>
  </si>
  <si>
    <t>経常収益</t>
    <rPh sb="0" eb="2">
      <t>ケイジョウ</t>
    </rPh>
    <rPh sb="2" eb="4">
      <t>シュウエキ</t>
    </rPh>
    <phoneticPr fontId="4"/>
  </si>
  <si>
    <t>使用料及び手数料</t>
    <rPh sb="0" eb="3">
      <t>シヨウリョウ</t>
    </rPh>
    <rPh sb="3" eb="4">
      <t>オヨ</t>
    </rPh>
    <rPh sb="5" eb="8">
      <t>テスウリョウ</t>
    </rPh>
    <phoneticPr fontId="4"/>
  </si>
  <si>
    <t>純経常行政コスト</t>
    <rPh sb="0" eb="1">
      <t>ジュン</t>
    </rPh>
    <rPh sb="1" eb="3">
      <t>ケイジョウ</t>
    </rPh>
    <rPh sb="3" eb="5">
      <t>ギョウセイ</t>
    </rPh>
    <phoneticPr fontId="4"/>
  </si>
  <si>
    <t>臨時損失</t>
    <rPh sb="0" eb="2">
      <t>リンジ</t>
    </rPh>
    <rPh sb="2" eb="4">
      <t>ソンシツ</t>
    </rPh>
    <phoneticPr fontId="4"/>
  </si>
  <si>
    <t>災害復旧事業費</t>
    <rPh sb="0" eb="2">
      <t>サイガイ</t>
    </rPh>
    <rPh sb="2" eb="4">
      <t>フッキュウ</t>
    </rPh>
    <rPh sb="4" eb="7">
      <t>ジギョウヒ</t>
    </rPh>
    <phoneticPr fontId="4"/>
  </si>
  <si>
    <t>資産除売却損</t>
    <rPh sb="0" eb="2">
      <t>シサン</t>
    </rPh>
    <rPh sb="2" eb="3">
      <t>ジョ</t>
    </rPh>
    <rPh sb="3" eb="5">
      <t>バイキャク</t>
    </rPh>
    <rPh sb="5" eb="6">
      <t>ソン</t>
    </rPh>
    <phoneticPr fontId="4"/>
  </si>
  <si>
    <t>投資損失引当金繰入額</t>
    <rPh sb="0" eb="2">
      <t>トウシ</t>
    </rPh>
    <rPh sb="2" eb="4">
      <t>ソンシツ</t>
    </rPh>
    <rPh sb="4" eb="7">
      <t>ヒキアテキン</t>
    </rPh>
    <rPh sb="7" eb="9">
      <t>クリイレ</t>
    </rPh>
    <rPh sb="9" eb="10">
      <t>ガク</t>
    </rPh>
    <phoneticPr fontId="4"/>
  </si>
  <si>
    <t>損失補償等引当金繰入額</t>
    <rPh sb="0" eb="2">
      <t>ソンシツ</t>
    </rPh>
    <rPh sb="2" eb="4">
      <t>ホショウ</t>
    </rPh>
    <rPh sb="4" eb="5">
      <t>ナド</t>
    </rPh>
    <rPh sb="5" eb="8">
      <t>ヒキアテキン</t>
    </rPh>
    <rPh sb="8" eb="10">
      <t>クリイレ</t>
    </rPh>
    <rPh sb="10" eb="11">
      <t>ガク</t>
    </rPh>
    <phoneticPr fontId="4"/>
  </si>
  <si>
    <t>臨時利益</t>
    <rPh sb="0" eb="2">
      <t>リンジ</t>
    </rPh>
    <rPh sb="2" eb="4">
      <t>リエキ</t>
    </rPh>
    <phoneticPr fontId="4"/>
  </si>
  <si>
    <t>資産売却益</t>
    <rPh sb="0" eb="2">
      <t>シサン</t>
    </rPh>
    <rPh sb="2" eb="5">
      <t>バイキャクエキ</t>
    </rPh>
    <phoneticPr fontId="4"/>
  </si>
  <si>
    <t>純行政コスト</t>
    <rPh sb="0" eb="1">
      <t>ジュン</t>
    </rPh>
    <rPh sb="1" eb="3">
      <t>ギョウセイ</t>
    </rPh>
    <phoneticPr fontId="4"/>
  </si>
  <si>
    <t>【様式第３号】</t>
    <rPh sb="1" eb="3">
      <t>ヨウシキ</t>
    </rPh>
    <rPh sb="3" eb="4">
      <t>ダイ</t>
    </rPh>
    <rPh sb="5" eb="6">
      <t>ゴウ</t>
    </rPh>
    <phoneticPr fontId="4"/>
  </si>
  <si>
    <t>純資産変動計算書</t>
    <rPh sb="0" eb="3">
      <t>ジュンシサン</t>
    </rPh>
    <rPh sb="3" eb="5">
      <t>ヘンドウ</t>
    </rPh>
    <rPh sb="5" eb="8">
      <t>ケイサンショ</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</si>
  <si>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</si>
  <si>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</si>
  <si>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</si>
  <si>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前年度末純資産残高</t>
    <rPh sb="0" eb="3">
      <t>ゼンネンド</t>
    </rPh>
    <rPh sb="3" eb="4">
      <t>マツ</t>
    </rPh>
    <rPh sb="4" eb="7">
      <t>ジュンシサン</t>
    </rPh>
    <rPh sb="7" eb="9">
      <t>ザンダカ</t>
    </rPh>
    <phoneticPr fontId="4"/>
  </si>
  <si>
    <t>純行政コスト（△）</t>
    <rPh sb="0" eb="1">
      <t>ジュン</t>
    </rPh>
    <rPh sb="1" eb="3">
      <t>ギョウセイ</t>
    </rPh>
    <phoneticPr fontId="4"/>
  </si>
  <si>
    <t>財源</t>
    <rPh sb="0" eb="2">
      <t>ザイゲン</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</si>
  <si>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</si>
  <si>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</si>
  <si>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本年度差額</t>
    <rPh sb="0" eb="3">
      <t>ホンネンド</t>
    </rPh>
    <rPh sb="3" eb="5">
      <t>サガク</t>
    </rPh>
    <phoneticPr fontId="4"/>
  </si>
  <si>
    <t>固定資産等の変動（内部変動）</t>
    <rPh sb="0" eb="2">
      <t>コテイ</t>
    </rPh>
    <rPh sb="2" eb="4">
      <t>シサン</t>
    </rPh>
    <rPh sb="4" eb="5">
      <t>ナド</t>
    </rPh>
    <rPh sb="6" eb="8">
      <t>ヘンドウ</t>
    </rPh>
    <rPh sb="9" eb="11">
      <t>ナイブ</t>
    </rPh>
    <rPh sb="11" eb="13">
      <t>ヘンドウ</t>
    </rPh>
    <phoneticPr fontId="4"/>
  </si>
  <si>
    <t>有形固定資産等の増加</t>
    <rPh sb="0" eb="2">
      <t>ユウケイ</t>
    </rPh>
    <rPh sb="2" eb="4">
      <t>コテイ</t>
    </rPh>
    <rPh sb="4" eb="6">
      <t>シサン</t>
    </rPh>
    <rPh sb="6" eb="7">
      <t>ナド</t>
    </rPh>
    <rPh sb="8" eb="10">
      <t>ゾウカ</t>
    </rPh>
    <phoneticPr fontId="4"/>
  </si>
  <si>
    <t>有形固定資産等の減少</t>
    <rPh sb="0" eb="2">
      <t>ユウケイ</t>
    </rPh>
    <rPh sb="2" eb="4">
      <t>コテイ</t>
    </rPh>
    <rPh sb="4" eb="6">
      <t>シサン</t>
    </rPh>
    <rPh sb="6" eb="7">
      <t>ナド</t>
    </rPh>
    <rPh sb="8" eb="10">
      <t>ゲンショウ</t>
    </rPh>
    <phoneticPr fontId="4"/>
  </si>
  <si>
    <t>貸付金・基金等の増加</t>
    <rPh sb="0" eb="3">
      <t>カシツケキン</t>
    </rPh>
    <rPh sb="4" eb="6">
      <t>キキン</t>
    </rPh>
    <rPh sb="6" eb="7">
      <t>ナド</t>
    </rPh>
    <rPh sb="8" eb="10">
      <t>ゾウカ</t>
    </rPh>
    <phoneticPr fontId="4"/>
  </si>
  <si>
    <t>貸付金・基金等の減少</t>
    <rPh sb="0" eb="3">
      <t>カシツケキン</t>
    </rPh>
    <rPh sb="4" eb="6">
      <t>キキン</t>
    </rPh>
    <rPh sb="6" eb="7">
      <t>ナド</t>
    </rPh>
    <rPh sb="8" eb="10">
      <t>ゲンショウ</t>
    </rPh>
    <phoneticPr fontId="4"/>
  </si>
  <si>
    <t>資産評価差額</t>
    <rPh sb="0" eb="2">
      <t>シサン</t>
    </rPh>
    <rPh sb="2" eb="4">
      <t>ヒョウカ</t>
    </rPh>
    <rPh sb="4" eb="6">
      <t>サガク</t>
    </rPh>
    <phoneticPr fontId="4"/>
  </si>
  <si>
    <t>無償所管換等</t>
    <rPh sb="0" eb="2">
      <t>ムショウ</t>
    </rPh>
    <rPh sb="2" eb="4">
      <t>ショカン</t>
    </rPh>
    <rPh sb="4" eb="5">
      <t>カ</t>
    </rPh>
    <rPh sb="5" eb="6">
      <t>ナド</t>
    </rPh>
    <phoneticPr fontId="4"/>
  </si>
  <si>
    <t>本年度純資産変動額</t>
    <rPh sb="0" eb="3">
      <t>ホンネンド</t>
    </rPh>
    <rPh sb="3" eb="6">
      <t>ジュンシサン</t>
    </rPh>
    <rPh sb="6" eb="8">
      <t>ヘンドウ</t>
    </rPh>
    <rPh sb="8" eb="9">
      <t>ガク</t>
    </rPh>
    <phoneticPr fontId="4"/>
  </si>
  <si>
    <t>本年度末純資産残高</t>
    <rPh sb="0" eb="3">
      <t>ホンネンド</t>
    </rPh>
    <rPh sb="3" eb="4">
      <t>マツ</t>
    </rPh>
    <rPh sb="4" eb="7">
      <t>ジュンシサン</t>
    </rPh>
    <rPh sb="7" eb="9">
      <t>ザンダカ</t>
    </rPh>
    <phoneticPr fontId="4"/>
  </si>
  <si>
    <t>【様式第４号】</t>
    <rPh sb="1" eb="3">
      <t>ヨウシキ</t>
    </rPh>
    <rPh sb="3" eb="4">
      <t>ダイ</t>
    </rPh>
    <rPh sb="5" eb="6">
      <t>ゴウ</t>
    </rPh>
    <phoneticPr fontId="4"/>
  </si>
  <si>
    <t>資金収支計算書</t>
    <rPh sb="0" eb="2">
      <t>シキン</t>
    </rPh>
    <rPh sb="2" eb="4">
      <t>シュウシ</t>
    </rPh>
    <rPh sb="4" eb="7">
      <t>ケイサンショ</t>
    </rPh>
    <phoneticPr fontId="4"/>
  </si>
  <si>
    <t>【業務活動収支】</t>
    <rPh sb="1" eb="3">
      <t>ギョウム</t>
    </rPh>
    <rPh sb="3" eb="5">
      <t>カツドウ</t>
    </rPh>
    <rPh sb="5" eb="7">
      <t>シュウシ</t>
    </rPh>
    <phoneticPr fontId="4"/>
  </si>
  <si>
    <t>業務支出</t>
    <rPh sb="0" eb="2">
      <t>ギョウム</t>
    </rPh>
    <rPh sb="2" eb="4">
      <t>シシュツ</t>
    </rPh>
    <phoneticPr fontId="4"/>
  </si>
  <si>
    <t>業務費用支出</t>
    <rPh sb="0" eb="2">
      <t>ギョウム</t>
    </rPh>
    <rPh sb="2" eb="4">
      <t>ヒヨウ</t>
    </rPh>
    <rPh sb="4" eb="6">
      <t>シシュツ</t>
    </rPh>
    <phoneticPr fontId="4"/>
  </si>
  <si>
    <t>人件費支出</t>
    <rPh sb="0" eb="3">
      <t>ジンケンヒ</t>
    </rPh>
    <rPh sb="3" eb="5">
      <t>シシュツ</t>
    </rPh>
    <phoneticPr fontId="4"/>
  </si>
  <si>
    <t>物件費等支出</t>
    <rPh sb="0" eb="3">
      <t>ブッケンヒ</t>
    </rPh>
    <rPh sb="3" eb="4">
      <t>ナド</t>
    </rPh>
    <rPh sb="4" eb="6">
      <t>シシュツ</t>
    </rPh>
    <phoneticPr fontId="4"/>
  </si>
  <si>
    <t>支払利息支出</t>
    <rPh sb="0" eb="2">
      <t>シハラ</t>
    </rPh>
    <rPh sb="2" eb="4">
      <t>リソク</t>
    </rPh>
    <rPh sb="4" eb="6">
      <t>シシュツ</t>
    </rPh>
    <phoneticPr fontId="4"/>
  </si>
  <si>
    <t>その他の支出</t>
    <rPh sb="2" eb="3">
      <t>ホカ</t>
    </rPh>
    <rPh sb="4" eb="6">
      <t>シシュツ</t>
    </rPh>
    <phoneticPr fontId="4"/>
  </si>
  <si>
    <t>移転費用支出</t>
    <rPh sb="0" eb="2">
      <t>イテン</t>
    </rPh>
    <rPh sb="2" eb="4">
      <t>ヒヨウ</t>
    </rPh>
    <rPh sb="4" eb="6">
      <t>シシュツ</t>
    </rPh>
    <phoneticPr fontId="4"/>
  </si>
  <si>
    <t>補助金等支出</t>
    <rPh sb="0" eb="3">
      <t>ホジョキン</t>
    </rPh>
    <rPh sb="3" eb="4">
      <t>ナド</t>
    </rPh>
    <rPh sb="4" eb="6">
      <t>シシュツ</t>
    </rPh>
    <phoneticPr fontId="4"/>
  </si>
  <si>
    <t>社会保障給付支出</t>
    <rPh sb="0" eb="2">
      <t>シャカイ</t>
    </rPh>
    <rPh sb="2" eb="4">
      <t>ホショウ</t>
    </rPh>
    <rPh sb="4" eb="6">
      <t>キュウフ</t>
    </rPh>
    <rPh sb="6" eb="8">
      <t>シシュツ</t>
    </rPh>
    <phoneticPr fontId="4"/>
  </si>
  <si>
    <t>他会計への繰出支出</t>
    <rPh sb="0" eb="1">
      <t>ホカ</t>
    </rPh>
    <rPh sb="1" eb="3">
      <t>カイケイ</t>
    </rPh>
    <rPh sb="5" eb="6">
      <t>ク</t>
    </rPh>
    <rPh sb="6" eb="7">
      <t>ダ</t>
    </rPh>
    <rPh sb="7" eb="9">
      <t>シシュツ</t>
    </rPh>
    <phoneticPr fontId="4"/>
  </si>
  <si>
    <t>業務収入</t>
    <rPh sb="0" eb="2">
      <t>ギョウム</t>
    </rPh>
    <rPh sb="2" eb="4">
      <t>シュウニュウ</t>
    </rPh>
    <phoneticPr fontId="4"/>
  </si>
  <si>
    <t>税収等収入</t>
    <rPh sb="0" eb="2">
      <t>ゼイシュウ</t>
    </rPh>
    <rPh sb="2" eb="3">
      <t>ナド</t>
    </rPh>
    <rPh sb="3" eb="5">
      <t>シュウニュウ</t>
    </rPh>
    <phoneticPr fontId="4"/>
  </si>
  <si>
    <t>国県等補助金収入</t>
    <rPh sb="0" eb="1">
      <t>クニ</t>
    </rPh>
    <rPh sb="1" eb="2">
      <t>ケン</t>
    </rPh>
    <rPh sb="2" eb="3">
      <t>ナド</t>
    </rPh>
    <rPh sb="3" eb="6">
      <t>ホジョキン</t>
    </rPh>
    <rPh sb="6" eb="8">
      <t>シュウニュウ</t>
    </rPh>
    <phoneticPr fontId="4"/>
  </si>
  <si>
    <t>使用料及び手数料収入</t>
    <rPh sb="0" eb="3">
      <t>シヨウリョウ</t>
    </rPh>
    <rPh sb="3" eb="4">
      <t>オヨ</t>
    </rPh>
    <rPh sb="5" eb="8">
      <t>テスウリョウ</t>
    </rPh>
    <rPh sb="8" eb="10">
      <t>シュウニュウ</t>
    </rPh>
    <phoneticPr fontId="4"/>
  </si>
  <si>
    <t>その他の収入</t>
    <rPh sb="2" eb="3">
      <t>ホカ</t>
    </rPh>
    <rPh sb="4" eb="6">
      <t>シュウニュウ</t>
    </rPh>
    <phoneticPr fontId="4"/>
  </si>
  <si>
    <t>臨時支出</t>
    <rPh sb="0" eb="2">
      <t>リンジ</t>
    </rPh>
    <rPh sb="2" eb="4">
      <t>シシュツ</t>
    </rPh>
    <phoneticPr fontId="4"/>
  </si>
  <si>
    <t>災害復旧事業費支出</t>
    <rPh sb="0" eb="2">
      <t>サイガイ</t>
    </rPh>
    <rPh sb="2" eb="4">
      <t>フッキュウ</t>
    </rPh>
    <rPh sb="4" eb="7">
      <t>ジギョウヒ</t>
    </rPh>
    <rPh sb="7" eb="9">
      <t>シシュツ</t>
    </rPh>
    <phoneticPr fontId="4"/>
  </si>
  <si>
    <t>臨時収入</t>
    <rPh sb="0" eb="2">
      <t>リンジ</t>
    </rPh>
    <rPh sb="2" eb="4">
      <t>シュウニュウ</t>
    </rPh>
    <phoneticPr fontId="4"/>
  </si>
  <si>
    <t>業務活動収支</t>
    <rPh sb="0" eb="2">
      <t>ギョウム</t>
    </rPh>
    <rPh sb="2" eb="4">
      <t>カツドウ</t>
    </rPh>
    <rPh sb="4" eb="6">
      <t>シュウシ</t>
    </rPh>
    <phoneticPr fontId="4"/>
  </si>
  <si>
    <t>【投資活動収支】</t>
    <rPh sb="1" eb="3">
      <t>トウシ</t>
    </rPh>
    <rPh sb="3" eb="5">
      <t>カツドウ</t>
    </rPh>
    <rPh sb="5" eb="7">
      <t>シュウシ</t>
    </rPh>
    <phoneticPr fontId="4"/>
  </si>
  <si>
    <t>投資活動支出</t>
    <rPh sb="0" eb="2">
      <t>トウシ</t>
    </rPh>
    <rPh sb="2" eb="4">
      <t>カツドウ</t>
    </rPh>
    <rPh sb="4" eb="6">
      <t>シシュツ</t>
    </rPh>
    <phoneticPr fontId="4"/>
  </si>
  <si>
    <t>公共施設等整備費支出</t>
    <rPh sb="0" eb="2">
      <t>コウキョウ</t>
    </rPh>
    <rPh sb="2" eb="4">
      <t>シセツ</t>
    </rPh>
    <rPh sb="4" eb="5">
      <t>ナド</t>
    </rPh>
    <rPh sb="5" eb="7">
      <t>セイビ</t>
    </rPh>
    <rPh sb="7" eb="8">
      <t>ヒ</t>
    </rPh>
    <rPh sb="8" eb="10">
      <t>シシュツ</t>
    </rPh>
    <phoneticPr fontId="4"/>
  </si>
  <si>
    <t>基金積立金支出</t>
    <rPh sb="0" eb="2">
      <t>キキン</t>
    </rPh>
    <rPh sb="2" eb="4">
      <t>ツミタテ</t>
    </rPh>
    <rPh sb="4" eb="5">
      <t>キン</t>
    </rPh>
    <rPh sb="5" eb="7">
      <t>シシュツ</t>
    </rPh>
    <phoneticPr fontId="4"/>
  </si>
  <si>
    <t>投資及び出資金支出</t>
    <rPh sb="0" eb="2">
      <t>トウシ</t>
    </rPh>
    <rPh sb="2" eb="3">
      <t>オヨ</t>
    </rPh>
    <rPh sb="4" eb="7">
      <t>シュッシキン</t>
    </rPh>
    <rPh sb="7" eb="9">
      <t>シシュツ</t>
    </rPh>
    <phoneticPr fontId="4"/>
  </si>
  <si>
    <t>貸付金支出</t>
    <rPh sb="0" eb="3">
      <t>カシツケキン</t>
    </rPh>
    <rPh sb="3" eb="5">
      <t>シシュツ</t>
    </rPh>
    <phoneticPr fontId="4"/>
  </si>
  <si>
    <t>投資活動収入</t>
    <rPh sb="0" eb="2">
      <t>トウシ</t>
    </rPh>
    <rPh sb="2" eb="4">
      <t>カツドウ</t>
    </rPh>
    <rPh sb="4" eb="6">
      <t>シュウニュウ</t>
    </rPh>
    <phoneticPr fontId="4"/>
  </si>
  <si>
    <t>基金取崩収入</t>
    <rPh sb="0" eb="2">
      <t>キキン</t>
    </rPh>
    <rPh sb="2" eb="4">
      <t>トリクズシ</t>
    </rPh>
    <rPh sb="4" eb="6">
      <t>シュウニュウ</t>
    </rPh>
    <phoneticPr fontId="4"/>
  </si>
  <si>
    <t>貸付金元金回収収入</t>
    <rPh sb="0" eb="3">
      <t>カシツケキン</t>
    </rPh>
    <rPh sb="3" eb="5">
      <t>ガンキン</t>
    </rPh>
    <rPh sb="5" eb="7">
      <t>カイシュウ</t>
    </rPh>
    <rPh sb="7" eb="9">
      <t>シュウニュウ</t>
    </rPh>
    <phoneticPr fontId="4"/>
  </si>
  <si>
    <t>資産売却収入</t>
    <rPh sb="0" eb="2">
      <t>シサン</t>
    </rPh>
    <rPh sb="2" eb="4">
      <t>バイキャク</t>
    </rPh>
    <rPh sb="4" eb="6">
      <t>シュウニュウ</t>
    </rPh>
    <phoneticPr fontId="4"/>
  </si>
  <si>
    <t>投資活動収支</t>
    <rPh sb="0" eb="2">
      <t>トウシ</t>
    </rPh>
    <rPh sb="2" eb="4">
      <t>カツドウ</t>
    </rPh>
    <rPh sb="4" eb="6">
      <t>シュウシ</t>
    </rPh>
    <phoneticPr fontId="4"/>
  </si>
  <si>
    <t>【財務活動収支】</t>
    <rPh sb="1" eb="3">
      <t>ザイム</t>
    </rPh>
    <rPh sb="3" eb="5">
      <t>カツドウ</t>
    </rPh>
    <rPh sb="5" eb="7">
      <t>シュウシ</t>
    </rPh>
    <phoneticPr fontId="4"/>
  </si>
  <si>
    <t>財務活動支出</t>
    <rPh sb="0" eb="2">
      <t>ザイム</t>
    </rPh>
    <rPh sb="2" eb="4">
      <t>カツドウ</t>
    </rPh>
    <rPh sb="4" eb="6">
      <t>シシュツ</t>
    </rPh>
    <phoneticPr fontId="4"/>
  </si>
  <si>
    <t>地方債償還支出</t>
    <rPh sb="0" eb="3">
      <t>チホウサイ</t>
    </rPh>
    <rPh sb="3" eb="5">
      <t>ショウカン</t>
    </rPh>
    <rPh sb="5" eb="7">
      <t>シシュツ</t>
    </rPh>
    <phoneticPr fontId="4"/>
  </si>
  <si>
    <t>財務活動収入</t>
    <rPh sb="0" eb="2">
      <t>ザイム</t>
    </rPh>
    <rPh sb="2" eb="4">
      <t>カツドウ</t>
    </rPh>
    <rPh sb="4" eb="6">
      <t>シュウニュウ</t>
    </rPh>
    <phoneticPr fontId="4"/>
  </si>
  <si>
    <t>地方債発行収入</t>
    <rPh sb="0" eb="3">
      <t>チホウサイ</t>
    </rPh>
    <rPh sb="3" eb="5">
      <t>ハッコウ</t>
    </rPh>
    <rPh sb="5" eb="7">
      <t>シュウニュウ</t>
    </rPh>
    <phoneticPr fontId="4"/>
  </si>
  <si>
    <t>財務活動収支</t>
    <rPh sb="0" eb="2">
      <t>ザイム</t>
    </rPh>
    <rPh sb="2" eb="4">
      <t>カツドウ</t>
    </rPh>
    <rPh sb="4" eb="6">
      <t>シュウシ</t>
    </rPh>
    <phoneticPr fontId="4"/>
  </si>
  <si>
    <t>本年度資金収支額</t>
    <rPh sb="0" eb="3">
      <t>ホンネンド</t>
    </rPh>
    <rPh sb="3" eb="5">
      <t>シキン</t>
    </rPh>
    <rPh sb="5" eb="7">
      <t>シュウシ</t>
    </rPh>
    <rPh sb="7" eb="8">
      <t>ガク</t>
    </rPh>
    <phoneticPr fontId="4"/>
  </si>
  <si>
    <t>前年度末資金残高</t>
    <rPh sb="0" eb="3">
      <t>ゼンネンド</t>
    </rPh>
    <rPh sb="3" eb="4">
      <t>マツ</t>
    </rPh>
    <rPh sb="4" eb="6">
      <t>シキン</t>
    </rPh>
    <rPh sb="6" eb="8">
      <t>ザンダカ</t>
    </rPh>
    <phoneticPr fontId="4"/>
  </si>
  <si>
    <t>本年度末資金残高</t>
    <rPh sb="0" eb="3">
      <t>ホンネンド</t>
    </rPh>
    <rPh sb="3" eb="4">
      <t>マツ</t>
    </rPh>
    <rPh sb="4" eb="6">
      <t>シキン</t>
    </rPh>
    <rPh sb="6" eb="8">
      <t>ザンダカ</t>
    </rPh>
    <phoneticPr fontId="4"/>
  </si>
  <si>
    <t>前年度末歳計外現金残高</t>
    <rPh sb="0" eb="3">
      <t>ゼンネンド</t>
    </rPh>
    <rPh sb="3" eb="4">
      <t>マツ</t>
    </rPh>
    <rPh sb="4" eb="6">
      <t>サイケイ</t>
    </rPh>
    <rPh sb="6" eb="7">
      <t>ガイ</t>
    </rPh>
    <rPh sb="7" eb="9">
      <t>ゲンキン</t>
    </rPh>
    <rPh sb="9" eb="11">
      <t>ザンダカ</t>
    </rPh>
    <phoneticPr fontId="4"/>
  </si>
  <si>
    <t>本年度歳計外現金増減額</t>
    <rPh sb="0" eb="3">
      <t>ホンネンド</t>
    </rPh>
    <rPh sb="3" eb="5">
      <t>サイケイ</t>
    </rPh>
    <rPh sb="5" eb="6">
      <t>ガイ</t>
    </rPh>
    <rPh sb="6" eb="8">
      <t>ゲンキン</t>
    </rPh>
    <rPh sb="8" eb="10">
      <t>ゾウゲン</t>
    </rPh>
    <rPh sb="10" eb="11">
      <t>ガク</t>
    </rPh>
    <phoneticPr fontId="4"/>
  </si>
  <si>
    <t>本年度末歳計外現金残高</t>
    <rPh sb="0" eb="3">
      <t>ホンネンド</t>
    </rPh>
    <rPh sb="3" eb="4">
      <t>マツ</t>
    </rPh>
    <rPh sb="4" eb="6">
      <t>サイケイ</t>
    </rPh>
    <rPh sb="6" eb="7">
      <t>ガイ</t>
    </rPh>
    <rPh sb="7" eb="9">
      <t>ゲンキン</t>
    </rPh>
    <rPh sb="9" eb="11">
      <t>ザンダカ</t>
    </rPh>
    <phoneticPr fontId="4"/>
  </si>
  <si>
    <t>本年度末現金預金残高</t>
    <rPh sb="0" eb="3">
      <t>ホンネンド</t>
    </rPh>
    <rPh sb="3" eb="4">
      <t>マツ</t>
    </rPh>
    <rPh sb="4" eb="6">
      <t>ゲンキン</t>
    </rPh>
    <rPh sb="6" eb="8">
      <t>ヨキン</t>
    </rPh>
    <rPh sb="8" eb="10">
      <t>ザンダカ</t>
    </rPh>
    <phoneticPr fontId="4"/>
  </si>
  <si>
    <t>その他</t>
    <phoneticPr fontId="4"/>
  </si>
  <si>
    <t>【様式第１号】</t>
    <rPh sb="1" eb="3">
      <t>ヨウシキ</t>
    </rPh>
    <rPh sb="3" eb="4">
      <t>ダイ</t>
    </rPh>
    <rPh sb="5" eb="6">
      <t>ゴウ</t>
    </rPh>
    <phoneticPr fontId="4"/>
  </si>
  <si>
    <t>経常費用</t>
    <phoneticPr fontId="4"/>
  </si>
  <si>
    <t>業務費用</t>
    <phoneticPr fontId="4"/>
  </si>
  <si>
    <t>　</t>
    <phoneticPr fontId="4"/>
  </si>
  <si>
    <t>その他</t>
    <phoneticPr fontId="4"/>
  </si>
  <si>
    <t>チェックシート</t>
    <phoneticPr fontId="4"/>
  </si>
  <si>
    <t>表間の簡易チェック等を行うシートです。チェック結果がOKとなることを確認してください。NGとなった場合は修正が必要な項目です。</t>
    <rPh sb="0" eb="1">
      <t>ヒョウ</t>
    </rPh>
    <rPh sb="1" eb="2">
      <t>カン</t>
    </rPh>
    <rPh sb="3" eb="5">
      <t>カンイ</t>
    </rPh>
    <rPh sb="9" eb="10">
      <t>ナド</t>
    </rPh>
    <rPh sb="11" eb="12">
      <t>オコナ</t>
    </rPh>
    <rPh sb="23" eb="25">
      <t>ケッカ</t>
    </rPh>
    <rPh sb="34" eb="36">
      <t>カクニン</t>
    </rPh>
    <rPh sb="49" eb="51">
      <t>バアイ</t>
    </rPh>
    <rPh sb="52" eb="54">
      <t>シュウセイ</t>
    </rPh>
    <rPh sb="55" eb="57">
      <t>ヒツヨウ</t>
    </rPh>
    <rPh sb="58" eb="60">
      <t>コウモク</t>
    </rPh>
    <phoneticPr fontId="4"/>
  </si>
  <si>
    <t>注：本シート上でのチェックが全ての検証を保証するものではありませんので、ご留意ください。</t>
    <rPh sb="0" eb="1">
      <t>チュウ</t>
    </rPh>
    <rPh sb="37" eb="39">
      <t>リュウイ</t>
    </rPh>
    <phoneticPr fontId="4"/>
  </si>
  <si>
    <t>バランスチェック</t>
    <phoneticPr fontId="4"/>
  </si>
  <si>
    <t>チェック</t>
    <phoneticPr fontId="4"/>
  </si>
  <si>
    <t>一致しない場合は、資産台帳上の異動で振替増・振替減の金額が一致していることを確認してください。</t>
    <rPh sb="0" eb="2">
      <t>イッチ</t>
    </rPh>
    <rPh sb="5" eb="7">
      <t>バアイ</t>
    </rPh>
    <rPh sb="9" eb="11">
      <t>シサン</t>
    </rPh>
    <rPh sb="11" eb="13">
      <t>ダイチョウ</t>
    </rPh>
    <rPh sb="13" eb="14">
      <t>ジョウ</t>
    </rPh>
    <rPh sb="15" eb="17">
      <t>イドウ</t>
    </rPh>
    <rPh sb="18" eb="20">
      <t>フリカエ</t>
    </rPh>
    <rPh sb="20" eb="21">
      <t>ゾウ</t>
    </rPh>
    <rPh sb="22" eb="24">
      <t>フリカエ</t>
    </rPh>
    <rPh sb="24" eb="25">
      <t>ゲン</t>
    </rPh>
    <rPh sb="26" eb="28">
      <t>キンガク</t>
    </rPh>
    <rPh sb="29" eb="31">
      <t>イッチ</t>
    </rPh>
    <rPh sb="38" eb="40">
      <t>カクニン</t>
    </rPh>
    <phoneticPr fontId="4"/>
  </si>
  <si>
    <t>①金融資産の残高が一致しているか</t>
    <rPh sb="1" eb="3">
      <t>キンユウ</t>
    </rPh>
    <rPh sb="3" eb="5">
      <t>シサン</t>
    </rPh>
    <rPh sb="6" eb="8">
      <t>ザンダカ</t>
    </rPh>
    <rPh sb="9" eb="11">
      <t>イッチ</t>
    </rPh>
    <phoneticPr fontId="4"/>
  </si>
  <si>
    <t>②各基金勘定が財産に関する調書上の基金残高と一致しているか</t>
  </si>
  <si>
    <t>③その他負債科目等も同様に決算時に認識している残高と一致していることを確認</t>
  </si>
  <si>
    <t>上記が一致しない場合は、整理仕訳の間違いか不足があるか、複式変換で非資金仕訳が</t>
  </si>
  <si>
    <t>混在する等により整理仕訳で二重計上された等の原因が考えられます。</t>
  </si>
  <si>
    <t>CF</t>
    <phoneticPr fontId="4"/>
  </si>
  <si>
    <t>PL</t>
    <phoneticPr fontId="4"/>
  </si>
  <si>
    <t>③社会保障関係費等移転支出</t>
  </si>
  <si>
    <t>④その他の移転支出</t>
  </si>
  <si>
    <t>科目により、未払の整理仕訳を行っている場合には一致しないことがあります。</t>
    <rPh sb="0" eb="2">
      <t>カモク</t>
    </rPh>
    <rPh sb="6" eb="8">
      <t>ミバラ</t>
    </rPh>
    <rPh sb="9" eb="11">
      <t>セイリ</t>
    </rPh>
    <rPh sb="11" eb="13">
      <t>シワケ</t>
    </rPh>
    <rPh sb="14" eb="15">
      <t>オコナ</t>
    </rPh>
    <rPh sb="19" eb="21">
      <t>バアイ</t>
    </rPh>
    <rPh sb="23" eb="25">
      <t>イッチ</t>
    </rPh>
    <phoneticPr fontId="4"/>
  </si>
  <si>
    <t>資産合計</t>
    <phoneticPr fontId="4"/>
  </si>
  <si>
    <t>負債及び純資産合計</t>
    <phoneticPr fontId="4"/>
  </si>
  <si>
    <t>その他の業務費用</t>
    <rPh sb="2" eb="3">
      <t>タ</t>
    </rPh>
    <rPh sb="4" eb="6">
      <t>ギョウム</t>
    </rPh>
    <rPh sb="6" eb="8">
      <t>ヒヨウ</t>
    </rPh>
    <phoneticPr fontId="4"/>
  </si>
  <si>
    <t>純行政コスト</t>
    <phoneticPr fontId="4"/>
  </si>
  <si>
    <t>本年度差額</t>
    <phoneticPr fontId="4"/>
  </si>
  <si>
    <t>無償所管換等</t>
    <rPh sb="0" eb="2">
      <t>ムショウ</t>
    </rPh>
    <rPh sb="2" eb="4">
      <t>ショカン</t>
    </rPh>
    <rPh sb="4" eb="5">
      <t>ガ</t>
    </rPh>
    <rPh sb="5" eb="6">
      <t>ナド</t>
    </rPh>
    <phoneticPr fontId="4"/>
  </si>
  <si>
    <t>本年度純資産変動額</t>
    <phoneticPr fontId="4"/>
  </si>
  <si>
    <t>本年度末純資産残高</t>
    <phoneticPr fontId="4"/>
  </si>
  <si>
    <t>１．BSの各勘定が決算時残高と一致しているか</t>
    <phoneticPr fontId="4"/>
  </si>
  <si>
    <r>
      <rPr>
        <sz val="11"/>
        <rFont val="ＭＳ Ｐゴシック"/>
        <family val="3"/>
        <charset val="128"/>
      </rPr>
      <t>科目</t>
    </r>
    <rPh sb="0" eb="2">
      <t>カモク</t>
    </rPh>
    <phoneticPr fontId="4"/>
  </si>
  <si>
    <r>
      <rPr>
        <sz val="11"/>
        <rFont val="ＭＳ Ｐゴシック"/>
        <family val="3"/>
        <charset val="128"/>
      </rPr>
      <t>金額</t>
    </r>
    <rPh sb="0" eb="2">
      <t>キンガク</t>
    </rPh>
    <phoneticPr fontId="4"/>
  </si>
  <si>
    <r>
      <rPr>
        <sz val="11"/>
        <rFont val="ＭＳ Ｐゴシック"/>
        <family val="3"/>
        <charset val="128"/>
      </rPr>
      <t>【資産の部】</t>
    </r>
    <rPh sb="4" eb="5">
      <t>ブ</t>
    </rPh>
    <phoneticPr fontId="4"/>
  </si>
  <si>
    <r>
      <rPr>
        <sz val="11"/>
        <rFont val="ＭＳ Ｐゴシック"/>
        <family val="3"/>
        <charset val="128"/>
      </rPr>
      <t>【負債の部】</t>
    </r>
    <rPh sb="1" eb="3">
      <t>フサイ</t>
    </rPh>
    <rPh sb="4" eb="5">
      <t>ブ</t>
    </rPh>
    <phoneticPr fontId="4"/>
  </si>
  <si>
    <r>
      <rPr>
        <sz val="11"/>
        <rFont val="ＭＳ Ｐゴシック"/>
        <family val="3"/>
        <charset val="128"/>
      </rPr>
      <t>固定資産</t>
    </r>
    <rPh sb="0" eb="4">
      <t>コテイシサン</t>
    </rPh>
    <phoneticPr fontId="4"/>
  </si>
  <si>
    <r>
      <rPr>
        <sz val="11"/>
        <rFont val="ＭＳ Ｐゴシック"/>
        <family val="3"/>
        <charset val="128"/>
      </rPr>
      <t>固定負債</t>
    </r>
    <rPh sb="0" eb="2">
      <t>コテイ</t>
    </rPh>
    <phoneticPr fontId="4"/>
  </si>
  <si>
    <r>
      <rPr>
        <sz val="11"/>
        <rFont val="ＭＳ Ｐゴシック"/>
        <family val="3"/>
        <charset val="128"/>
      </rPr>
      <t>有形固定資産</t>
    </r>
    <rPh sb="0" eb="2">
      <t>ユウケイ</t>
    </rPh>
    <rPh sb="2" eb="6">
      <t>コテイシサン</t>
    </rPh>
    <phoneticPr fontId="4"/>
  </si>
  <si>
    <r>
      <rPr>
        <sz val="11"/>
        <rFont val="ＭＳ Ｐゴシック"/>
        <family val="3"/>
        <charset val="128"/>
      </rPr>
      <t>地方債</t>
    </r>
    <rPh sb="0" eb="3">
      <t>チホウサイ</t>
    </rPh>
    <phoneticPr fontId="4"/>
  </si>
  <si>
    <r>
      <rPr>
        <sz val="11"/>
        <rFont val="ＭＳ Ｐゴシック"/>
        <family val="3"/>
        <charset val="128"/>
      </rPr>
      <t>事業用資産</t>
    </r>
    <rPh sb="0" eb="3">
      <t>ジギョウヨウ</t>
    </rPh>
    <rPh sb="3" eb="5">
      <t>シサン</t>
    </rPh>
    <phoneticPr fontId="4"/>
  </si>
  <si>
    <r>
      <rPr>
        <sz val="11"/>
        <color indexed="8"/>
        <rFont val="ＭＳ Ｐゴシック"/>
        <family val="3"/>
        <charset val="128"/>
      </rPr>
      <t>長期未払金</t>
    </r>
    <rPh sb="0" eb="2">
      <t>チョウキ</t>
    </rPh>
    <rPh sb="2" eb="4">
      <t>ミハラ</t>
    </rPh>
    <rPh sb="4" eb="5">
      <t>キン</t>
    </rPh>
    <phoneticPr fontId="4"/>
  </si>
  <si>
    <r>
      <rPr>
        <sz val="11"/>
        <rFont val="ＭＳ Ｐゴシック"/>
        <family val="3"/>
        <charset val="128"/>
      </rPr>
      <t>土地</t>
    </r>
  </si>
  <si>
    <r>
      <rPr>
        <sz val="11"/>
        <rFont val="ＭＳ Ｐゴシック"/>
        <family val="3"/>
        <charset val="128"/>
      </rPr>
      <t>退職手当引当金</t>
    </r>
    <rPh sb="2" eb="4">
      <t>テアテ</t>
    </rPh>
    <phoneticPr fontId="4"/>
  </si>
  <si>
    <r>
      <rPr>
        <sz val="11"/>
        <rFont val="ＭＳ Ｐゴシック"/>
        <family val="3"/>
        <charset val="128"/>
      </rPr>
      <t>立木竹</t>
    </r>
  </si>
  <si>
    <r>
      <rPr>
        <sz val="11"/>
        <rFont val="ＭＳ Ｐゴシック"/>
        <family val="3"/>
        <charset val="128"/>
      </rPr>
      <t>損失補償等引当金</t>
    </r>
    <rPh sb="0" eb="2">
      <t>ソンシツ</t>
    </rPh>
    <rPh sb="2" eb="5">
      <t>ホショウナド</t>
    </rPh>
    <rPh sb="5" eb="8">
      <t>ヒキアテキン</t>
    </rPh>
    <phoneticPr fontId="4"/>
  </si>
  <si>
    <r>
      <rPr>
        <sz val="11"/>
        <rFont val="ＭＳ Ｐゴシック"/>
        <family val="3"/>
        <charset val="128"/>
      </rPr>
      <t>建物</t>
    </r>
    <rPh sb="0" eb="2">
      <t>タテモノ</t>
    </rPh>
    <phoneticPr fontId="4"/>
  </si>
  <si>
    <r>
      <rPr>
        <sz val="11"/>
        <rFont val="ＭＳ Ｐゴシック"/>
        <family val="3"/>
        <charset val="128"/>
      </rPr>
      <t>その他</t>
    </r>
    <rPh sb="2" eb="3">
      <t>タ</t>
    </rPh>
    <phoneticPr fontId="4"/>
  </si>
  <si>
    <r>
      <rPr>
        <sz val="11"/>
        <rFont val="ＭＳ Ｐゴシック"/>
        <family val="3"/>
        <charset val="128"/>
      </rPr>
      <t>建物減価償却累計額</t>
    </r>
    <rPh sb="2" eb="4">
      <t>ゲンカ</t>
    </rPh>
    <rPh sb="4" eb="6">
      <t>ショウキャク</t>
    </rPh>
    <rPh sb="6" eb="9">
      <t>ルイケイガク</t>
    </rPh>
    <phoneticPr fontId="4"/>
  </si>
  <si>
    <r>
      <rPr>
        <sz val="11"/>
        <rFont val="ＭＳ Ｐゴシック"/>
        <family val="3"/>
        <charset val="128"/>
      </rPr>
      <t>流動負債</t>
    </r>
    <phoneticPr fontId="4"/>
  </si>
  <si>
    <r>
      <rPr>
        <sz val="11"/>
        <rFont val="ＭＳ Ｐゴシック"/>
        <family val="3"/>
        <charset val="128"/>
      </rPr>
      <t>工作物</t>
    </r>
  </si>
  <si>
    <r>
      <t>1</t>
    </r>
    <r>
      <rPr>
        <sz val="11"/>
        <color indexed="8"/>
        <rFont val="ＭＳ Ｐゴシック"/>
        <family val="3"/>
        <charset val="128"/>
      </rPr>
      <t>年内償還予定地方債</t>
    </r>
    <rPh sb="1" eb="2">
      <t>ネン</t>
    </rPh>
    <rPh sb="3" eb="5">
      <t>ショウカン</t>
    </rPh>
    <rPh sb="5" eb="7">
      <t>ヨテイ</t>
    </rPh>
    <rPh sb="7" eb="10">
      <t>チホウサイ</t>
    </rPh>
    <phoneticPr fontId="4"/>
  </si>
  <si>
    <r>
      <rPr>
        <sz val="11"/>
        <rFont val="ＭＳ Ｐゴシック"/>
        <family val="3"/>
        <charset val="128"/>
      </rPr>
      <t>工作物減価償却累計額</t>
    </r>
    <rPh sb="0" eb="3">
      <t>コウサクブツ</t>
    </rPh>
    <rPh sb="3" eb="5">
      <t>ゲンカ</t>
    </rPh>
    <rPh sb="5" eb="7">
      <t>ショウキャク</t>
    </rPh>
    <rPh sb="7" eb="10">
      <t>ルイケイガク</t>
    </rPh>
    <phoneticPr fontId="4"/>
  </si>
  <si>
    <r>
      <rPr>
        <sz val="11"/>
        <color indexed="8"/>
        <rFont val="ＭＳ Ｐゴシック"/>
        <family val="3"/>
        <charset val="128"/>
      </rPr>
      <t>未払金</t>
    </r>
    <rPh sb="0" eb="2">
      <t>ミハラ</t>
    </rPh>
    <rPh sb="2" eb="3">
      <t>キン</t>
    </rPh>
    <phoneticPr fontId="4"/>
  </si>
  <si>
    <r>
      <rPr>
        <sz val="11"/>
        <rFont val="ＭＳ Ｐゴシック"/>
        <family val="3"/>
        <charset val="128"/>
      </rPr>
      <t>船舶</t>
    </r>
    <phoneticPr fontId="4"/>
  </si>
  <si>
    <r>
      <rPr>
        <sz val="11"/>
        <color indexed="8"/>
        <rFont val="ＭＳ Ｐゴシック"/>
        <family val="3"/>
        <charset val="128"/>
      </rPr>
      <t>未払費用</t>
    </r>
    <rPh sb="0" eb="2">
      <t>ミハラ</t>
    </rPh>
    <rPh sb="2" eb="4">
      <t>ヒヨウ</t>
    </rPh>
    <phoneticPr fontId="4"/>
  </si>
  <si>
    <r>
      <rPr>
        <sz val="11"/>
        <rFont val="ＭＳ Ｐゴシック"/>
        <family val="3"/>
        <charset val="128"/>
      </rPr>
      <t>船舶減価償却累計額</t>
    </r>
    <phoneticPr fontId="4"/>
  </si>
  <si>
    <r>
      <rPr>
        <sz val="11"/>
        <color indexed="8"/>
        <rFont val="ＭＳ Ｐゴシック"/>
        <family val="3"/>
        <charset val="128"/>
      </rPr>
      <t>前受金</t>
    </r>
    <rPh sb="0" eb="1">
      <t>マエ</t>
    </rPh>
    <rPh sb="1" eb="2">
      <t>ウ</t>
    </rPh>
    <rPh sb="2" eb="3">
      <t>キン</t>
    </rPh>
    <phoneticPr fontId="4"/>
  </si>
  <si>
    <r>
      <rPr>
        <sz val="11"/>
        <rFont val="ＭＳ Ｐゴシック"/>
        <family val="3"/>
        <charset val="128"/>
      </rPr>
      <t>浮標等</t>
    </r>
    <rPh sb="0" eb="1">
      <t>ウ</t>
    </rPh>
    <rPh sb="2" eb="3">
      <t>トウ</t>
    </rPh>
    <phoneticPr fontId="4"/>
  </si>
  <si>
    <r>
      <rPr>
        <sz val="11"/>
        <color indexed="8"/>
        <rFont val="ＭＳ Ｐゴシック"/>
        <family val="3"/>
        <charset val="128"/>
      </rPr>
      <t>前受収益</t>
    </r>
    <rPh sb="0" eb="1">
      <t>マエ</t>
    </rPh>
    <rPh sb="1" eb="2">
      <t>ウ</t>
    </rPh>
    <rPh sb="2" eb="4">
      <t>シュウエキ</t>
    </rPh>
    <phoneticPr fontId="4"/>
  </si>
  <si>
    <r>
      <rPr>
        <sz val="11"/>
        <rFont val="ＭＳ Ｐゴシック"/>
        <family val="3"/>
        <charset val="128"/>
      </rPr>
      <t>浮標等減価償却累計額</t>
    </r>
    <phoneticPr fontId="4"/>
  </si>
  <si>
    <r>
      <rPr>
        <sz val="11"/>
        <rFont val="ＭＳ Ｐゴシック"/>
        <family val="3"/>
        <charset val="128"/>
      </rPr>
      <t>賞与等引当金</t>
    </r>
    <rPh sb="2" eb="3">
      <t>ナド</t>
    </rPh>
    <phoneticPr fontId="4"/>
  </si>
  <si>
    <r>
      <rPr>
        <sz val="11"/>
        <rFont val="ＭＳ Ｐゴシック"/>
        <family val="3"/>
        <charset val="128"/>
      </rPr>
      <t>航空機</t>
    </r>
  </si>
  <si>
    <r>
      <rPr>
        <sz val="11"/>
        <color indexed="8"/>
        <rFont val="ＭＳ Ｐゴシック"/>
        <family val="3"/>
        <charset val="128"/>
      </rPr>
      <t>預り金</t>
    </r>
    <phoneticPr fontId="4"/>
  </si>
  <si>
    <r>
      <rPr>
        <sz val="11"/>
        <rFont val="ＭＳ Ｐゴシック"/>
        <family val="3"/>
        <charset val="128"/>
      </rPr>
      <t>航空機減価償却累計額</t>
    </r>
    <rPh sb="0" eb="3">
      <t>コウクウキ</t>
    </rPh>
    <rPh sb="3" eb="5">
      <t>ゲンカ</t>
    </rPh>
    <rPh sb="5" eb="7">
      <t>ショウキャク</t>
    </rPh>
    <rPh sb="7" eb="10">
      <t>ルイケイガク</t>
    </rPh>
    <phoneticPr fontId="4"/>
  </si>
  <si>
    <r>
      <rPr>
        <sz val="11"/>
        <rFont val="ＭＳ Ｐゴシック"/>
        <family val="3"/>
        <charset val="128"/>
      </rPr>
      <t>その他</t>
    </r>
    <phoneticPr fontId="4"/>
  </si>
  <si>
    <r>
      <rPr>
        <sz val="11"/>
        <rFont val="ＭＳ Ｐゴシック"/>
        <family val="3"/>
        <charset val="128"/>
      </rPr>
      <t>負債合計</t>
    </r>
    <rPh sb="0" eb="2">
      <t>フサイ</t>
    </rPh>
    <rPh sb="2" eb="4">
      <t>ゴウケイ</t>
    </rPh>
    <phoneticPr fontId="4"/>
  </si>
  <si>
    <r>
      <rPr>
        <sz val="11"/>
        <rFont val="ＭＳ Ｐゴシック"/>
        <family val="3"/>
        <charset val="128"/>
      </rPr>
      <t>その他</t>
    </r>
    <r>
      <rPr>
        <sz val="11"/>
        <color indexed="8"/>
        <rFont val="ＭＳ Ｐゴシック"/>
        <family val="3"/>
        <charset val="128"/>
      </rPr>
      <t>減価償却累計額</t>
    </r>
    <rPh sb="2" eb="3">
      <t>タ</t>
    </rPh>
    <rPh sb="3" eb="5">
      <t>ゲンカ</t>
    </rPh>
    <rPh sb="5" eb="7">
      <t>ショウキャク</t>
    </rPh>
    <rPh sb="7" eb="10">
      <t>ルイケイガク</t>
    </rPh>
    <phoneticPr fontId="4"/>
  </si>
  <si>
    <r>
      <rPr>
        <sz val="11"/>
        <rFont val="ＭＳ Ｐゴシック"/>
        <family val="3"/>
        <charset val="128"/>
      </rPr>
      <t>【純資産の部】</t>
    </r>
    <rPh sb="1" eb="4">
      <t>ジュンシサン</t>
    </rPh>
    <rPh sb="5" eb="6">
      <t>ブ</t>
    </rPh>
    <phoneticPr fontId="4"/>
  </si>
  <si>
    <r>
      <rPr>
        <sz val="11"/>
        <rFont val="ＭＳ Ｐゴシック"/>
        <family val="3"/>
        <charset val="128"/>
      </rPr>
      <t>建設仮勘定</t>
    </r>
  </si>
  <si>
    <r>
      <rPr>
        <sz val="11"/>
        <color indexed="8"/>
        <rFont val="ＭＳ Ｐゴシック"/>
        <family val="3"/>
        <charset val="128"/>
      </rPr>
      <t>固定資産等形成分</t>
    </r>
    <rPh sb="0" eb="2">
      <t>コテイ</t>
    </rPh>
    <rPh sb="2" eb="4">
      <t>シサン</t>
    </rPh>
    <rPh sb="4" eb="5">
      <t>ナド</t>
    </rPh>
    <rPh sb="5" eb="7">
      <t>ケイセイ</t>
    </rPh>
    <rPh sb="7" eb="8">
      <t>ブン</t>
    </rPh>
    <phoneticPr fontId="4"/>
  </si>
  <si>
    <r>
      <rPr>
        <sz val="11"/>
        <rFont val="ＭＳ Ｐゴシック"/>
        <family val="3"/>
        <charset val="128"/>
      </rPr>
      <t>インフラ資産</t>
    </r>
    <rPh sb="4" eb="6">
      <t>シサン</t>
    </rPh>
    <phoneticPr fontId="4"/>
  </si>
  <si>
    <r>
      <rPr>
        <sz val="11"/>
        <rFont val="ＭＳ Ｐゴシック"/>
        <family val="3"/>
        <charset val="128"/>
      </rPr>
      <t>余剰分（不足分）</t>
    </r>
    <rPh sb="0" eb="3">
      <t>ヨジョウブン</t>
    </rPh>
    <rPh sb="4" eb="7">
      <t>フソクブン</t>
    </rPh>
    <phoneticPr fontId="4"/>
  </si>
  <si>
    <r>
      <rPr>
        <sz val="11"/>
        <rFont val="ＭＳ Ｐゴシック"/>
        <family val="3"/>
        <charset val="128"/>
      </rPr>
      <t>土地</t>
    </r>
    <rPh sb="0" eb="2">
      <t>トチ</t>
    </rPh>
    <phoneticPr fontId="4"/>
  </si>
  <si>
    <r>
      <rPr>
        <sz val="11"/>
        <rFont val="ＭＳ Ｐゴシック"/>
        <family val="3"/>
        <charset val="128"/>
      </rPr>
      <t>工作物</t>
    </r>
    <rPh sb="0" eb="3">
      <t>コウサクブツ</t>
    </rPh>
    <phoneticPr fontId="4"/>
  </si>
  <si>
    <r>
      <rPr>
        <sz val="11"/>
        <rFont val="ＭＳ Ｐゴシック"/>
        <family val="3"/>
        <charset val="128"/>
      </rPr>
      <t>その他</t>
    </r>
    <rPh sb="2" eb="3">
      <t>ホカ</t>
    </rPh>
    <phoneticPr fontId="4"/>
  </si>
  <si>
    <r>
      <rPr>
        <sz val="11"/>
        <rFont val="ＭＳ Ｐゴシック"/>
        <family val="3"/>
        <charset val="128"/>
      </rPr>
      <t>物品</t>
    </r>
    <rPh sb="0" eb="2">
      <t>ブッピン</t>
    </rPh>
    <phoneticPr fontId="4"/>
  </si>
  <si>
    <r>
      <rPr>
        <sz val="11"/>
        <rFont val="ＭＳ Ｐゴシック"/>
        <family val="3"/>
        <charset val="128"/>
      </rPr>
      <t>物品減価償却累計額</t>
    </r>
    <rPh sb="0" eb="2">
      <t>ブッピン</t>
    </rPh>
    <rPh sb="2" eb="4">
      <t>ゲンカ</t>
    </rPh>
    <rPh sb="4" eb="6">
      <t>ショウキャク</t>
    </rPh>
    <rPh sb="6" eb="9">
      <t>ルイケイガク</t>
    </rPh>
    <phoneticPr fontId="4"/>
  </si>
  <si>
    <r>
      <rPr>
        <sz val="11"/>
        <rFont val="ＭＳ Ｐゴシック"/>
        <family val="3"/>
        <charset val="128"/>
      </rPr>
      <t>無形固定資産</t>
    </r>
    <rPh sb="0" eb="2">
      <t>ムケイ</t>
    </rPh>
    <rPh sb="2" eb="6">
      <t>コテイシサン</t>
    </rPh>
    <phoneticPr fontId="4"/>
  </si>
  <si>
    <r>
      <rPr>
        <sz val="11"/>
        <rFont val="ＭＳ Ｐゴシック"/>
        <family val="3"/>
        <charset val="128"/>
      </rPr>
      <t>ソフトウェア</t>
    </r>
  </si>
  <si>
    <r>
      <rPr>
        <sz val="11"/>
        <rFont val="ＭＳ Ｐゴシック"/>
        <family val="3"/>
        <charset val="128"/>
      </rPr>
      <t>その他</t>
    </r>
    <phoneticPr fontId="4"/>
  </si>
  <si>
    <r>
      <rPr>
        <sz val="11"/>
        <rFont val="ＭＳ Ｐゴシック"/>
        <family val="3"/>
        <charset val="128"/>
      </rPr>
      <t>投資その他の資産</t>
    </r>
    <rPh sb="0" eb="2">
      <t>トウシ</t>
    </rPh>
    <rPh sb="4" eb="5">
      <t>ホカ</t>
    </rPh>
    <rPh sb="6" eb="8">
      <t>シサン</t>
    </rPh>
    <phoneticPr fontId="4"/>
  </si>
  <si>
    <r>
      <rPr>
        <sz val="11"/>
        <rFont val="ＭＳ Ｐゴシック"/>
        <family val="3"/>
        <charset val="128"/>
      </rPr>
      <t>投資及び出資金</t>
    </r>
    <rPh sb="0" eb="2">
      <t>トウシ</t>
    </rPh>
    <rPh sb="2" eb="3">
      <t>オヨ</t>
    </rPh>
    <rPh sb="4" eb="7">
      <t>シュッシキン</t>
    </rPh>
    <phoneticPr fontId="4"/>
  </si>
  <si>
    <r>
      <rPr>
        <sz val="11"/>
        <color indexed="8"/>
        <rFont val="ＭＳ Ｐゴシック"/>
        <family val="3"/>
        <charset val="128"/>
      </rPr>
      <t>有価証券</t>
    </r>
    <rPh sb="0" eb="2">
      <t>ユウカ</t>
    </rPh>
    <rPh sb="2" eb="4">
      <t>ショウケン</t>
    </rPh>
    <phoneticPr fontId="4"/>
  </si>
  <si>
    <r>
      <rPr>
        <sz val="11"/>
        <color indexed="8"/>
        <rFont val="ＭＳ Ｐゴシック"/>
        <family val="3"/>
        <charset val="128"/>
      </rPr>
      <t>出資金</t>
    </r>
    <rPh sb="0" eb="3">
      <t>シュッシキン</t>
    </rPh>
    <phoneticPr fontId="4"/>
  </si>
  <si>
    <r>
      <rPr>
        <sz val="11"/>
        <color indexed="8"/>
        <rFont val="ＭＳ Ｐゴシック"/>
        <family val="3"/>
        <charset val="128"/>
      </rPr>
      <t>その他</t>
    </r>
    <rPh sb="2" eb="3">
      <t>タ</t>
    </rPh>
    <phoneticPr fontId="4"/>
  </si>
  <si>
    <r>
      <rPr>
        <sz val="11"/>
        <rFont val="ＭＳ Ｐゴシック"/>
        <family val="3"/>
        <charset val="128"/>
      </rPr>
      <t>投資損失引当金</t>
    </r>
    <phoneticPr fontId="4"/>
  </si>
  <si>
    <r>
      <rPr>
        <sz val="11"/>
        <rFont val="ＭＳ Ｐゴシック"/>
        <family val="3"/>
        <charset val="128"/>
      </rPr>
      <t>長期延滞債権</t>
    </r>
    <rPh sb="0" eb="2">
      <t>チョウキ</t>
    </rPh>
    <rPh sb="2" eb="4">
      <t>エンタイ</t>
    </rPh>
    <rPh sb="4" eb="6">
      <t>サイケン</t>
    </rPh>
    <phoneticPr fontId="4"/>
  </si>
  <si>
    <r>
      <rPr>
        <sz val="11"/>
        <rFont val="ＭＳ Ｐゴシック"/>
        <family val="3"/>
        <charset val="128"/>
      </rPr>
      <t>長期貸付金</t>
    </r>
    <rPh sb="0" eb="2">
      <t>チョウキ</t>
    </rPh>
    <rPh sb="2" eb="5">
      <t>カシツケキン</t>
    </rPh>
    <phoneticPr fontId="4"/>
  </si>
  <si>
    <r>
      <rPr>
        <sz val="11"/>
        <rFont val="ＭＳ Ｐゴシック"/>
        <family val="3"/>
        <charset val="128"/>
      </rPr>
      <t>基金</t>
    </r>
    <rPh sb="0" eb="2">
      <t>キキン</t>
    </rPh>
    <phoneticPr fontId="4"/>
  </si>
  <si>
    <r>
      <rPr>
        <sz val="11"/>
        <color indexed="8"/>
        <rFont val="ＭＳ Ｐゴシック"/>
        <family val="3"/>
        <charset val="128"/>
      </rPr>
      <t>減債基金</t>
    </r>
    <rPh sb="0" eb="2">
      <t>ゲンサイ</t>
    </rPh>
    <rPh sb="2" eb="4">
      <t>キキン</t>
    </rPh>
    <phoneticPr fontId="4"/>
  </si>
  <si>
    <r>
      <rPr>
        <sz val="11"/>
        <color indexed="8"/>
        <rFont val="ＭＳ Ｐゴシック"/>
        <family val="3"/>
        <charset val="128"/>
      </rPr>
      <t>徴収不能引当金</t>
    </r>
    <rPh sb="0" eb="2">
      <t>チョウシュウ</t>
    </rPh>
    <rPh sb="2" eb="4">
      <t>フノウ</t>
    </rPh>
    <rPh sb="4" eb="7">
      <t>ヒキアテキン</t>
    </rPh>
    <phoneticPr fontId="4"/>
  </si>
  <si>
    <r>
      <rPr>
        <sz val="11"/>
        <rFont val="ＭＳ Ｐゴシック"/>
        <family val="3"/>
        <charset val="128"/>
      </rPr>
      <t>流動資産</t>
    </r>
    <rPh sb="0" eb="2">
      <t>リュウドウ</t>
    </rPh>
    <rPh sb="2" eb="4">
      <t>シサン</t>
    </rPh>
    <phoneticPr fontId="4"/>
  </si>
  <si>
    <r>
      <rPr>
        <sz val="11"/>
        <rFont val="ＭＳ Ｐゴシック"/>
        <family val="3"/>
        <charset val="128"/>
      </rPr>
      <t>現金預金</t>
    </r>
    <rPh sb="0" eb="2">
      <t>ゲンキン</t>
    </rPh>
    <rPh sb="2" eb="4">
      <t>ヨキン</t>
    </rPh>
    <phoneticPr fontId="4"/>
  </si>
  <si>
    <r>
      <rPr>
        <sz val="11"/>
        <color indexed="8"/>
        <rFont val="ＭＳ Ｐゴシック"/>
        <family val="3"/>
        <charset val="128"/>
      </rPr>
      <t>未収金</t>
    </r>
    <rPh sb="0" eb="3">
      <t>ミシュウキン</t>
    </rPh>
    <phoneticPr fontId="4"/>
  </si>
  <si>
    <r>
      <rPr>
        <sz val="11"/>
        <rFont val="ＭＳ Ｐゴシック"/>
        <family val="3"/>
        <charset val="128"/>
      </rPr>
      <t>短期貸付金</t>
    </r>
    <rPh sb="0" eb="2">
      <t>タンキ</t>
    </rPh>
    <rPh sb="2" eb="5">
      <t>カシツケキン</t>
    </rPh>
    <phoneticPr fontId="4"/>
  </si>
  <si>
    <r>
      <rPr>
        <sz val="11"/>
        <rFont val="ＭＳ Ｐゴシック"/>
        <family val="3"/>
        <charset val="128"/>
      </rPr>
      <t>財政調整基金</t>
    </r>
    <rPh sb="0" eb="2">
      <t>ザイセイ</t>
    </rPh>
    <rPh sb="2" eb="4">
      <t>チョウセイ</t>
    </rPh>
    <rPh sb="4" eb="6">
      <t>キキン</t>
    </rPh>
    <phoneticPr fontId="4"/>
  </si>
  <si>
    <r>
      <rPr>
        <sz val="11"/>
        <rFont val="ＭＳ Ｐゴシック"/>
        <family val="3"/>
        <charset val="128"/>
      </rPr>
      <t>棚卸資産</t>
    </r>
    <rPh sb="0" eb="2">
      <t>タナオロ</t>
    </rPh>
    <rPh sb="2" eb="4">
      <t>シサン</t>
    </rPh>
    <phoneticPr fontId="4"/>
  </si>
  <si>
    <r>
      <rPr>
        <sz val="11"/>
        <rFont val="ＭＳ Ｐゴシック"/>
        <family val="3"/>
        <charset val="128"/>
      </rPr>
      <t>純資産合計</t>
    </r>
    <rPh sb="0" eb="3">
      <t>ジュンシサン</t>
    </rPh>
    <rPh sb="3" eb="5">
      <t>ゴウケイ</t>
    </rPh>
    <phoneticPr fontId="4"/>
  </si>
  <si>
    <r>
      <rPr>
        <sz val="11"/>
        <rFont val="ＭＳ Ｐゴシック"/>
        <family val="3"/>
        <charset val="128"/>
      </rPr>
      <t>資産合計</t>
    </r>
    <rPh sb="0" eb="2">
      <t>シサン</t>
    </rPh>
    <rPh sb="2" eb="4">
      <t>ゴウケイ</t>
    </rPh>
    <phoneticPr fontId="4"/>
  </si>
  <si>
    <r>
      <rPr>
        <sz val="11"/>
        <rFont val="ＭＳ Ｐゴシック"/>
        <family val="3"/>
        <charset val="128"/>
      </rPr>
      <t>負債及び純資産合計</t>
    </r>
    <rPh sb="0" eb="2">
      <t>フサイ</t>
    </rPh>
    <rPh sb="2" eb="3">
      <t>オヨ</t>
    </rPh>
    <rPh sb="4" eb="7">
      <t>ジュンシサン</t>
    </rPh>
    <rPh sb="7" eb="9">
      <t>ゴウケイ</t>
    </rPh>
    <phoneticPr fontId="4"/>
  </si>
  <si>
    <t>流動負債</t>
    <phoneticPr fontId="4"/>
  </si>
  <si>
    <t>船舶</t>
    <phoneticPr fontId="4"/>
  </si>
  <si>
    <t>船舶減価償却累計額</t>
    <phoneticPr fontId="4"/>
  </si>
  <si>
    <t>浮標等減価償却累計額</t>
    <phoneticPr fontId="4"/>
  </si>
  <si>
    <t>預り金</t>
    <phoneticPr fontId="4"/>
  </si>
  <si>
    <t>その他</t>
    <phoneticPr fontId="4"/>
  </si>
  <si>
    <t>その他</t>
    <phoneticPr fontId="4"/>
  </si>
  <si>
    <t>投資損失引当金</t>
    <phoneticPr fontId="4"/>
  </si>
  <si>
    <r>
      <rPr>
        <sz val="10"/>
        <color indexed="8"/>
        <rFont val="IPAゴシック"/>
        <family val="3"/>
        <charset val="128"/>
      </rPr>
      <t>職員</t>
    </r>
    <r>
      <rPr>
        <sz val="10"/>
        <rFont val="IPAゴシック"/>
        <family val="3"/>
        <charset val="128"/>
      </rPr>
      <t>給与費</t>
    </r>
    <rPh sb="0" eb="2">
      <t>ショクイン</t>
    </rPh>
    <rPh sb="2" eb="4">
      <t>キュウヨ</t>
    </rPh>
    <rPh sb="4" eb="5">
      <t>ヒ</t>
    </rPh>
    <phoneticPr fontId="4"/>
  </si>
  <si>
    <r>
      <rPr>
        <sz val="11"/>
        <color indexed="8"/>
        <rFont val="IPAゴシック"/>
        <family val="3"/>
        <charset val="128"/>
      </rPr>
      <t>職員</t>
    </r>
    <r>
      <rPr>
        <sz val="11"/>
        <rFont val="IPAゴシック"/>
        <family val="3"/>
        <charset val="128"/>
      </rPr>
      <t>給与費</t>
    </r>
    <rPh sb="0" eb="2">
      <t>ショクイン</t>
    </rPh>
    <rPh sb="2" eb="4">
      <t>キュウヨ</t>
    </rPh>
    <rPh sb="4" eb="5">
      <t>ヒ</t>
    </rPh>
    <phoneticPr fontId="4"/>
  </si>
  <si>
    <r>
      <rPr>
        <b/>
        <sz val="16"/>
        <rFont val="ＭＳ Ｐゴシック"/>
        <family val="3"/>
        <charset val="128"/>
      </rPr>
      <t>貸借対照表</t>
    </r>
    <rPh sb="0" eb="2">
      <t>タイシャク</t>
    </rPh>
    <rPh sb="2" eb="5">
      <t>タイショウヒョウ</t>
    </rPh>
    <phoneticPr fontId="4"/>
  </si>
  <si>
    <r>
      <rPr>
        <b/>
        <sz val="11"/>
        <rFont val="ＭＳ Ｐゴシック"/>
        <family val="3"/>
        <charset val="128"/>
      </rPr>
      <t>【様式第１号】</t>
    </r>
    <rPh sb="1" eb="3">
      <t>ヨウシキ</t>
    </rPh>
    <rPh sb="3" eb="4">
      <t>ダイ</t>
    </rPh>
    <rPh sb="5" eb="6">
      <t>ゴウ</t>
    </rPh>
    <phoneticPr fontId="4"/>
  </si>
  <si>
    <t>注記シート</t>
    <rPh sb="0" eb="2">
      <t>チュウキ</t>
    </rPh>
    <phoneticPr fontId="4"/>
  </si>
  <si>
    <t>以下は、「統一的な基準による地方公会計マニュアル 財務書類作成要領 注記」の例文になります。</t>
    <rPh sb="0" eb="2">
      <t>イカ</t>
    </rPh>
    <rPh sb="5" eb="8">
      <t>トウイツテキ</t>
    </rPh>
    <rPh sb="9" eb="11">
      <t>キジュン</t>
    </rPh>
    <rPh sb="14" eb="16">
      <t>チホウ</t>
    </rPh>
    <rPh sb="16" eb="19">
      <t>コウカイケイ</t>
    </rPh>
    <rPh sb="25" eb="27">
      <t>ザイム</t>
    </rPh>
    <rPh sb="27" eb="29">
      <t>ショルイ</t>
    </rPh>
    <rPh sb="29" eb="31">
      <t>サクセイ</t>
    </rPh>
    <rPh sb="31" eb="33">
      <t>ヨウリョウ</t>
    </rPh>
    <rPh sb="34" eb="36">
      <t>チュウキ</t>
    </rPh>
    <rPh sb="38" eb="40">
      <t>レイブン</t>
    </rPh>
    <phoneticPr fontId="4"/>
  </si>
  <si>
    <t>注記</t>
    <rPh sb="0" eb="2">
      <t>チュウキ</t>
    </rPh>
    <phoneticPr fontId="4"/>
  </si>
  <si>
    <t>一般会計</t>
    <rPh sb="0" eb="2">
      <t>イッパン</t>
    </rPh>
    <rPh sb="2" eb="4">
      <t>カイケイ</t>
    </rPh>
    <phoneticPr fontId="4"/>
  </si>
  <si>
    <t>千円</t>
  </si>
  <si>
    <t>繰越明許費</t>
    <rPh sb="0" eb="1">
      <t>ク</t>
    </rPh>
    <rPh sb="1" eb="2">
      <t>コ</t>
    </rPh>
    <rPh sb="2" eb="4">
      <t>メイキョ</t>
    </rPh>
    <rPh sb="4" eb="5">
      <t>ヒ</t>
    </rPh>
    <phoneticPr fontId="4"/>
  </si>
  <si>
    <t>（一般会計）</t>
    <rPh sb="1" eb="3">
      <t>イッパン</t>
    </rPh>
    <rPh sb="3" eb="5">
      <t>カイケイ</t>
    </rPh>
    <phoneticPr fontId="4"/>
  </si>
  <si>
    <t>航空機減価償却累計額</t>
    <phoneticPr fontId="4"/>
  </si>
  <si>
    <t>建物減価償却累計額</t>
  </si>
  <si>
    <t>その他減価償却累計額</t>
  </si>
  <si>
    <t>【純資産の部】</t>
  </si>
  <si>
    <t>余剰分（不足分）</t>
  </si>
  <si>
    <t>賞与等引当金</t>
  </si>
  <si>
    <t>前受収益</t>
  </si>
  <si>
    <t>前受金</t>
  </si>
  <si>
    <t>その他</t>
  </si>
  <si>
    <t>長期延滞債権</t>
  </si>
  <si>
    <t>減債基金</t>
  </si>
  <si>
    <t>基金</t>
  </si>
  <si>
    <t>出資金</t>
  </si>
  <si>
    <t>有価証券</t>
  </si>
  <si>
    <t>投資及び出資金</t>
  </si>
  <si>
    <t>投資その他の資産</t>
  </si>
  <si>
    <t>無形固定資産</t>
  </si>
  <si>
    <t>物品減価償却累計額</t>
  </si>
  <si>
    <t>工作物減価償却累計額</t>
  </si>
  <si>
    <t>インフラ資産</t>
  </si>
  <si>
    <t>負債合計</t>
    <phoneticPr fontId="4"/>
  </si>
  <si>
    <t>長期貸付金</t>
  </si>
  <si>
    <t>浮標等</t>
  </si>
  <si>
    <t>建物</t>
  </si>
  <si>
    <t>【様式第２号及び第３号（結合）】</t>
    <phoneticPr fontId="4"/>
  </si>
  <si>
    <t>行政コスト及び純資産変動計算書</t>
    <phoneticPr fontId="4"/>
  </si>
  <si>
    <t>金額</t>
    <phoneticPr fontId="4"/>
  </si>
  <si>
    <t>科目</t>
    <phoneticPr fontId="4"/>
  </si>
  <si>
    <t>経常費用</t>
    <phoneticPr fontId="4"/>
  </si>
  <si>
    <t>業務費用</t>
    <phoneticPr fontId="4"/>
  </si>
  <si>
    <t>職員給与費</t>
    <phoneticPr fontId="4"/>
  </si>
  <si>
    <t>賞与等引当金繰入額</t>
    <phoneticPr fontId="4"/>
  </si>
  <si>
    <t>退職手当引当金繰入額</t>
    <phoneticPr fontId="4"/>
  </si>
  <si>
    <t>人件費</t>
    <phoneticPr fontId="4"/>
  </si>
  <si>
    <t>その他</t>
    <phoneticPr fontId="4"/>
  </si>
  <si>
    <t>物件費等</t>
    <phoneticPr fontId="4"/>
  </si>
  <si>
    <t>物件費</t>
    <phoneticPr fontId="4"/>
  </si>
  <si>
    <t>維持補修費</t>
    <phoneticPr fontId="4"/>
  </si>
  <si>
    <t>減価償却費</t>
    <phoneticPr fontId="4"/>
  </si>
  <si>
    <t>その他の業務費用</t>
    <phoneticPr fontId="4"/>
  </si>
  <si>
    <t>支払利息</t>
    <phoneticPr fontId="4"/>
  </si>
  <si>
    <t>徴収不能引当金繰入額</t>
    <phoneticPr fontId="4"/>
  </si>
  <si>
    <t>移転費用</t>
    <phoneticPr fontId="4"/>
  </si>
  <si>
    <t>補助金等</t>
    <phoneticPr fontId="4"/>
  </si>
  <si>
    <t>社会保障給付</t>
    <phoneticPr fontId="4"/>
  </si>
  <si>
    <t>他会計への繰出金</t>
    <phoneticPr fontId="4"/>
  </si>
  <si>
    <t>経常収益</t>
    <phoneticPr fontId="4"/>
  </si>
  <si>
    <t>使用料及び手数料</t>
    <phoneticPr fontId="4"/>
  </si>
  <si>
    <t>純経常行政コスト</t>
    <phoneticPr fontId="4"/>
  </si>
  <si>
    <t>臨時損失</t>
    <phoneticPr fontId="4"/>
  </si>
  <si>
    <t>災害復旧事業費</t>
    <phoneticPr fontId="4"/>
  </si>
  <si>
    <t>資産除売却損</t>
    <phoneticPr fontId="4"/>
  </si>
  <si>
    <t>投資損失引当金繰入額</t>
    <phoneticPr fontId="4"/>
  </si>
  <si>
    <t>損失補償等引当金繰入額</t>
    <phoneticPr fontId="4"/>
  </si>
  <si>
    <t>臨時利益</t>
    <phoneticPr fontId="4"/>
  </si>
  <si>
    <t>資産売却益</t>
  </si>
  <si>
    <t>固定資産等形成分</t>
    <phoneticPr fontId="4"/>
  </si>
  <si>
    <t>余剰分（不足分）</t>
    <phoneticPr fontId="4"/>
  </si>
  <si>
    <t>税収等</t>
    <phoneticPr fontId="4"/>
  </si>
  <si>
    <t>国県等補助金</t>
    <phoneticPr fontId="4"/>
  </si>
  <si>
    <t>財源</t>
    <phoneticPr fontId="4"/>
  </si>
  <si>
    <t>固定資産等の変動（内部変動）</t>
    <phoneticPr fontId="4"/>
  </si>
  <si>
    <t>有形固定資産等の増加</t>
    <phoneticPr fontId="4"/>
  </si>
  <si>
    <t>有形固定資産等の減少</t>
    <phoneticPr fontId="4"/>
  </si>
  <si>
    <t>社会保障給付支出</t>
    <phoneticPr fontId="4"/>
  </si>
  <si>
    <t>他会計への繰出支出</t>
    <phoneticPr fontId="4"/>
  </si>
  <si>
    <t>その他の支出</t>
  </si>
  <si>
    <t>その他の支出</t>
    <phoneticPr fontId="4"/>
  </si>
  <si>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</si>
  <si>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</si>
  <si>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</si>
  <si>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</si>
  <si>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</si>
  <si>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</si>
  <si>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</si>
  <si>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</si>
  <si>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</si>
  <si>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</si>
  <si>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</si>
  <si>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</si>
  <si>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</si>
  <si>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</si>
  <si>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</si>
  <si>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</si>
  <si>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</si>
  <si>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</si>
  <si>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</si>
  <si>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</si>
  <si>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</si>
  <si>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</si>
  <si>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</si>
  <si>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</si>
  <si>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</si>
  <si>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２．PLとCF間の確認</t>
    <phoneticPr fontId="4"/>
  </si>
  <si>
    <t>固定資産等形成分</t>
    <phoneticPr fontId="4"/>
  </si>
  <si>
    <t>３. BS固定資産等形成分の確認</t>
    <phoneticPr fontId="4"/>
  </si>
  <si>
    <t>固定資産等形成分</t>
    <phoneticPr fontId="4"/>
  </si>
  <si>
    <t>算出値</t>
    <rPh sb="0" eb="2">
      <t>サンシュツ</t>
    </rPh>
    <rPh sb="2" eb="3">
      <t>アタイ</t>
    </rPh>
    <phoneticPr fontId="4"/>
  </si>
  <si>
    <t>※ 算出値は、貸借対照表上の「固定資産 + 短期貸付金 + 流動資産 基金」となります。</t>
    <rPh sb="2" eb="4">
      <t>サンシュツ</t>
    </rPh>
    <rPh sb="4" eb="5">
      <t>アタイ</t>
    </rPh>
    <phoneticPr fontId="4"/>
  </si>
  <si>
    <t>NW固定資産等の変動（内部変動）に反映できていない可能性があります。</t>
    <rPh sb="17" eb="19">
      <t>ハンエイ</t>
    </rPh>
    <rPh sb="25" eb="28">
      <t>カノウセイ</t>
    </rPh>
    <phoneticPr fontId="4"/>
  </si>
  <si>
    <t>上記が一致しない場合は、非資金的な仕訳分や資産の増減を伴わない収入支出分の金額を</t>
    <rPh sb="0" eb="2">
      <t>ジョウキ</t>
    </rPh>
    <rPh sb="3" eb="5">
      <t>イッチ</t>
    </rPh>
    <rPh sb="8" eb="10">
      <t>バアイ</t>
    </rPh>
    <phoneticPr fontId="4"/>
  </si>
  <si>
    <t>4．負数チェック</t>
    <rPh sb="2" eb="4">
      <t>フスウ</t>
    </rPh>
    <phoneticPr fontId="4"/>
  </si>
  <si>
    <t>①PL費用科目</t>
    <rPh sb="3" eb="5">
      <t>ヒヨウ</t>
    </rPh>
    <rPh sb="5" eb="7">
      <t>カモク</t>
    </rPh>
    <phoneticPr fontId="4"/>
  </si>
  <si>
    <t>チェック</t>
    <phoneticPr fontId="4"/>
  </si>
  <si>
    <t>②PL収益科目</t>
    <rPh sb="3" eb="5">
      <t>シュウエキ</t>
    </rPh>
    <rPh sb="5" eb="7">
      <t>カモク</t>
    </rPh>
    <phoneticPr fontId="4"/>
  </si>
  <si>
    <t>③CF支出科目</t>
    <rPh sb="3" eb="5">
      <t>シシュツ</t>
    </rPh>
    <rPh sb="5" eb="7">
      <t>カモク</t>
    </rPh>
    <phoneticPr fontId="4"/>
  </si>
  <si>
    <t>チェック</t>
    <phoneticPr fontId="4"/>
  </si>
  <si>
    <t>④CF収入科目</t>
    <rPh sb="3" eb="5">
      <t>シュウニュウ</t>
    </rPh>
    <rPh sb="5" eb="7">
      <t>カモク</t>
    </rPh>
    <phoneticPr fontId="4"/>
  </si>
  <si>
    <t>⑤NW固定資産等の増加</t>
    <rPh sb="3" eb="5">
      <t>コテイ</t>
    </rPh>
    <rPh sb="5" eb="7">
      <t>シサン</t>
    </rPh>
    <rPh sb="7" eb="8">
      <t>トウ</t>
    </rPh>
    <rPh sb="9" eb="11">
      <t>ゾウカ</t>
    </rPh>
    <phoneticPr fontId="4"/>
  </si>
  <si>
    <t>⑥NW固定資産等の減少</t>
    <rPh sb="3" eb="5">
      <t>コテイ</t>
    </rPh>
    <rPh sb="5" eb="7">
      <t>シサン</t>
    </rPh>
    <rPh sb="7" eb="8">
      <t>トウ</t>
    </rPh>
    <rPh sb="9" eb="11">
      <t>ゲンショウ</t>
    </rPh>
    <phoneticPr fontId="4"/>
  </si>
  <si>
    <t>チェック</t>
    <phoneticPr fontId="4"/>
  </si>
  <si>
    <t>NGとなった場合、仕訳の貸方・借方の誤り、振替仕訳の誤りなどの可能性があります。</t>
    <rPh sb="6" eb="8">
      <t>バアイ</t>
    </rPh>
    <rPh sb="9" eb="11">
      <t>シワケ</t>
    </rPh>
    <rPh sb="12" eb="14">
      <t>カシカタ</t>
    </rPh>
    <rPh sb="15" eb="17">
      <t>カリカタ</t>
    </rPh>
    <rPh sb="18" eb="19">
      <t>アヤマ</t>
    </rPh>
    <rPh sb="21" eb="23">
      <t>フリカエ</t>
    </rPh>
    <rPh sb="23" eb="25">
      <t>シワケ</t>
    </rPh>
    <rPh sb="26" eb="27">
      <t>アヤマ</t>
    </rPh>
    <rPh sb="31" eb="33">
      <t>カノウ</t>
    </rPh>
    <rPh sb="33" eb="34">
      <t>セイ</t>
    </rPh>
    <phoneticPr fontId="4"/>
  </si>
  <si>
    <t>①補助金等移転支出</t>
    <phoneticPr fontId="4"/>
  </si>
  <si>
    <t>参考：統一的な基準による一般会計等財務書類及び連結財務書類における注記例（平成29年8月18日）</t>
    <rPh sb="0" eb="2">
      <t>サンコウ</t>
    </rPh>
    <phoneticPr fontId="4"/>
  </si>
  <si>
    <t>必要箇所の修正および不要箇所を削除し、『注記』の作成に利用してください。</t>
    <rPh sb="0" eb="2">
      <t>ヒツヨウ</t>
    </rPh>
    <rPh sb="2" eb="4">
      <t>カショ</t>
    </rPh>
    <rPh sb="5" eb="7">
      <t>シュウセイ</t>
    </rPh>
    <rPh sb="10" eb="12">
      <t>フヨウ</t>
    </rPh>
    <rPh sb="12" eb="14">
      <t>カショ</t>
    </rPh>
    <rPh sb="15" eb="17">
      <t>サクジョ</t>
    </rPh>
    <rPh sb="20" eb="22">
      <t>チュウキ</t>
    </rPh>
    <rPh sb="24" eb="26">
      <t>サクセイ</t>
    </rPh>
    <rPh sb="27" eb="29">
      <t>リヨウ</t>
    </rPh>
    <phoneticPr fontId="4"/>
  </si>
  <si>
    <t>１.</t>
    <phoneticPr fontId="4"/>
  </si>
  <si>
    <t>重要な会計方針</t>
    <phoneticPr fontId="4"/>
  </si>
  <si>
    <t>（１）</t>
    <phoneticPr fontId="4"/>
  </si>
  <si>
    <t>有形固定資産等の評価基準及び評価方法</t>
  </si>
  <si>
    <t>①</t>
    <phoneticPr fontId="4"/>
  </si>
  <si>
    <t>有形固定資産</t>
    <phoneticPr fontId="4"/>
  </si>
  <si>
    <t>取得原価</t>
  </si>
  <si>
    <t>ただし、開始時の評価基準及び評価方法については、次のとおりです。</t>
  </si>
  <si>
    <t>ア</t>
    <phoneticPr fontId="4"/>
  </si>
  <si>
    <t>昭和 59 年度以前に取得したもの</t>
    <phoneticPr fontId="4"/>
  </si>
  <si>
    <t>再調達原価</t>
  </si>
  <si>
    <t>ただし、道路、河川及び水路の敷地は備忘価額 1 円としています。</t>
    <phoneticPr fontId="4"/>
  </si>
  <si>
    <t>イ</t>
    <phoneticPr fontId="4"/>
  </si>
  <si>
    <t>昭和 60 年度以後に取得したもの</t>
    <phoneticPr fontId="4"/>
  </si>
  <si>
    <t>取得原価が判明しているもの</t>
    <phoneticPr fontId="4"/>
  </si>
  <si>
    <t>取得原価が不明なもの</t>
    <phoneticPr fontId="4"/>
  </si>
  <si>
    <t>ただし、取得原価が不明な道路、河川及び水路の敷地は備忘価額 1 円としています。</t>
  </si>
  <si>
    <t>②</t>
    <phoneticPr fontId="4"/>
  </si>
  <si>
    <t>無形固定資産</t>
    <phoneticPr fontId="4"/>
  </si>
  <si>
    <t>ただし、開始時の評価基準及び評価方法については、次のとおりです。</t>
    <phoneticPr fontId="4"/>
  </si>
  <si>
    <t>（２）</t>
    <phoneticPr fontId="4"/>
  </si>
  <si>
    <t>有価証券等の評価基準及び評価方法</t>
    <phoneticPr fontId="4"/>
  </si>
  <si>
    <t>満期保有目的有価証券</t>
    <phoneticPr fontId="4"/>
  </si>
  <si>
    <t>償却原価法（定額法）</t>
  </si>
  <si>
    <t>満期保有目的以外の有価証券</t>
    <phoneticPr fontId="4"/>
  </si>
  <si>
    <t>市場価格のあるもの</t>
    <phoneticPr fontId="4"/>
  </si>
  <si>
    <t>会計年度末における市場価格（売却原価は移動平均法により算定）</t>
    <phoneticPr fontId="4"/>
  </si>
  <si>
    <t>市場価格のないもの</t>
    <phoneticPr fontId="4"/>
  </si>
  <si>
    <t>取得原価（又は償却原価法（定額法））</t>
  </si>
  <si>
    <t>③</t>
    <phoneticPr fontId="4"/>
  </si>
  <si>
    <t>出資金</t>
    <phoneticPr fontId="4"/>
  </si>
  <si>
    <t>出資金額</t>
  </si>
  <si>
    <t>（３）</t>
    <phoneticPr fontId="4"/>
  </si>
  <si>
    <t>棚卸資産の評価基準及び評価方法</t>
  </si>
  <si>
    <t>（４）</t>
    <phoneticPr fontId="4"/>
  </si>
  <si>
    <t>有形固定資産等の減価償却の方法</t>
  </si>
  <si>
    <t>有形固定資産（リース資産を除きます。）</t>
  </si>
  <si>
    <t>定額法</t>
    <rPh sb="0" eb="2">
      <t>テイガク</t>
    </rPh>
    <rPh sb="2" eb="3">
      <t>ホウ</t>
    </rPh>
    <phoneticPr fontId="4"/>
  </si>
  <si>
    <t>なお、主な耐用年数は以下のとおりです。</t>
    <phoneticPr fontId="4"/>
  </si>
  <si>
    <t>工作物</t>
    <rPh sb="0" eb="3">
      <t>コウサクブツ</t>
    </rPh>
    <phoneticPr fontId="4"/>
  </si>
  <si>
    <t>無形固定資産（リース資産を除きます。）</t>
  </si>
  <si>
    <t>（ソフトウェアについては、庁内における見込利用期間（５年）に基づく定額法によっています。）</t>
    <rPh sb="13" eb="14">
      <t>チョウ</t>
    </rPh>
    <rPh sb="14" eb="15">
      <t>ナイ</t>
    </rPh>
    <phoneticPr fontId="4"/>
  </si>
  <si>
    <t>リース資産</t>
  </si>
  <si>
    <t>所有権移転ファイナンス・リース取引に係るリース資産</t>
    <phoneticPr fontId="4"/>
  </si>
  <si>
    <t>自己所有の固定資産に適用する減価償却方法と同一の方法</t>
  </si>
  <si>
    <t>所有権移転外ファイナンス・リース取引に係るリース資産</t>
    <phoneticPr fontId="4"/>
  </si>
  <si>
    <t>リース期間を耐用年数とし、残存価値をゼロとする定額法</t>
    <phoneticPr fontId="4"/>
  </si>
  <si>
    <t>（５）</t>
    <phoneticPr fontId="4"/>
  </si>
  <si>
    <t>引当金の計上基準及び算定方法</t>
  </si>
  <si>
    <t>市場価格のない投資及び出資金のうち、連結対象団体（会計）に対するものについて、実質価額が著しく低下した場合における実質価額と取得価額との差額を計上しています。</t>
    <phoneticPr fontId="4"/>
  </si>
  <si>
    <t>徴収不能引当金</t>
    <phoneticPr fontId="4"/>
  </si>
  <si>
    <t>未収金については、過去５年間の平均不納欠損率により（又は個別に改修可能性を検討し）、徴収不能見込額を計上しています。</t>
    <phoneticPr fontId="4"/>
  </si>
  <si>
    <t>長期延滞債権については、過去５年間の平均不納欠損率により（又は個別に改修可能性を検討し）、徴収不能見込額を計上しています。</t>
    <phoneticPr fontId="4"/>
  </si>
  <si>
    <t>長期貸付金については、過去５年間の平均不納欠損率により（又は個別に改修可能性を検討し）、徴収不能見込額を計上しています。</t>
    <phoneticPr fontId="4"/>
  </si>
  <si>
    <t>退職手当引当金</t>
    <phoneticPr fontId="4"/>
  </si>
  <si>
    <t>退職手当債務から組合への加入時以降の負担金の累計額から既に職員に対し退職手当として支給された額の総額を控除した額に、組合における積立金額の運用益のうち当該団体へ按分される額を加算した額を控除した額を計上しています。</t>
    <phoneticPr fontId="4"/>
  </si>
  <si>
    <t>④</t>
    <phoneticPr fontId="4"/>
  </si>
  <si>
    <t>損失補償引当金</t>
    <phoneticPr fontId="4"/>
  </si>
  <si>
    <t>履行すべき額が確定していない損失補償債務等のうち、地方公共団体の財政の健全化に関する法律に規定する将来負担比率の算定に含めた将来負担額を計上しています。</t>
    <phoneticPr fontId="4"/>
  </si>
  <si>
    <t>⑤</t>
    <phoneticPr fontId="4"/>
  </si>
  <si>
    <t>賞与引当金</t>
    <phoneticPr fontId="4"/>
  </si>
  <si>
    <t>翌年度６月支給予定の期末手当及び勤勉手当並びにそれらに係る法定福利費相当額の見込額について、それぞれ本会計年度の期間に対応する部分を計上しています。</t>
    <phoneticPr fontId="4"/>
  </si>
  <si>
    <t>（６）</t>
    <phoneticPr fontId="4"/>
  </si>
  <si>
    <t>リース取引の処理方法</t>
  </si>
  <si>
    <t>ファイナンス・リース取引</t>
    <phoneticPr fontId="4"/>
  </si>
  <si>
    <t>通常の売買取引に係る方法に準じた会計処理を行っています。</t>
    <phoneticPr fontId="4"/>
  </si>
  <si>
    <t>ア以外のファイナンス・リース取引</t>
    <phoneticPr fontId="4"/>
  </si>
  <si>
    <t>通常の賃貸借取引に係る方法に準じた会計処理を行っています。</t>
    <phoneticPr fontId="4"/>
  </si>
  <si>
    <t>オペレーティング・リース取引</t>
    <phoneticPr fontId="4"/>
  </si>
  <si>
    <t>（７）</t>
    <phoneticPr fontId="4"/>
  </si>
  <si>
    <t>資金収支計算書における資金の範囲</t>
  </si>
  <si>
    <t>（８）</t>
    <phoneticPr fontId="4"/>
  </si>
  <si>
    <t>その他財務書類作成のための基本となる重要な事項</t>
  </si>
  <si>
    <t>物品及びソフトウェアの計上基準</t>
    <phoneticPr fontId="4"/>
  </si>
  <si>
    <t>物品については、取得価額又は見積価格が 50 万円（美術品は 300 万円）以上の場合に資産とし て計上しています。</t>
  </si>
  <si>
    <t>ソフトウェアについても物品の取扱いに準じています。</t>
    <phoneticPr fontId="4"/>
  </si>
  <si>
    <t>２．</t>
    <phoneticPr fontId="4"/>
  </si>
  <si>
    <t>重要な会計方針の変更等</t>
    <phoneticPr fontId="4"/>
  </si>
  <si>
    <t>会計方針の変更</t>
    <phoneticPr fontId="4"/>
  </si>
  <si>
    <t>資金収支計算書における資金の範囲の変更</t>
    <phoneticPr fontId="4"/>
  </si>
  <si>
    <t>３．</t>
    <phoneticPr fontId="4"/>
  </si>
  <si>
    <t>重要な後発事象</t>
    <phoneticPr fontId="4"/>
  </si>
  <si>
    <t>主要な業務の改廃</t>
    <phoneticPr fontId="4"/>
  </si>
  <si>
    <t>組織・機構の大幅な変更</t>
    <phoneticPr fontId="4"/>
  </si>
  <si>
    <t>地方財政制度の大幅な改正</t>
    <phoneticPr fontId="4"/>
  </si>
  <si>
    <t>重大な災害等の発生</t>
    <phoneticPr fontId="4"/>
  </si>
  <si>
    <t>４．</t>
    <phoneticPr fontId="4"/>
  </si>
  <si>
    <t>偶発債務</t>
    <phoneticPr fontId="4"/>
  </si>
  <si>
    <t>保証債務及び損失補償債務負担の状況</t>
  </si>
  <si>
    <t>係争中の訴訟等</t>
    <phoneticPr fontId="4"/>
  </si>
  <si>
    <t>５．</t>
    <phoneticPr fontId="4"/>
  </si>
  <si>
    <t>追加情報</t>
    <phoneticPr fontId="4"/>
  </si>
  <si>
    <t>財務書類の内容を理解するために必要と認められる事項</t>
  </si>
  <si>
    <t>一般会計等財務書類の対象範囲は次のとおりです。</t>
    <phoneticPr fontId="4"/>
  </si>
  <si>
    <t>一般会計等の対象範囲と普通会計の対象範囲に差異はありません。</t>
    <phoneticPr fontId="4"/>
  </si>
  <si>
    <t>千円未満を四捨五入して表示しているため、合計金額が一致しない場合があります。</t>
    <phoneticPr fontId="4"/>
  </si>
  <si>
    <t>実質赤字比率</t>
  </si>
  <si>
    <t>％</t>
    <phoneticPr fontId="4"/>
  </si>
  <si>
    <t>連結実質赤字比率</t>
  </si>
  <si>
    <t>実質公債費比率</t>
  </si>
  <si>
    <t>将来負担比率</t>
  </si>
  <si>
    <t>⑥</t>
    <phoneticPr fontId="4"/>
  </si>
  <si>
    <t>⑦</t>
    <phoneticPr fontId="4"/>
  </si>
  <si>
    <t>繰越事業に係る将来の支出予定額</t>
    <phoneticPr fontId="4"/>
  </si>
  <si>
    <t>過年度修正等に関する事項</t>
    <phoneticPr fontId="4"/>
  </si>
  <si>
    <t>貸借対照表に係る事項</t>
  </si>
  <si>
    <t>売却可能資産の範囲及び内訳は、次のとおりです。</t>
    <phoneticPr fontId="4"/>
  </si>
  <si>
    <t>該当する資産はありません。</t>
    <rPh sb="0" eb="2">
      <t>ガイトウ</t>
    </rPh>
    <rPh sb="4" eb="6">
      <t>シサン</t>
    </rPh>
    <phoneticPr fontId="4"/>
  </si>
  <si>
    <t>減債基金に係る積立不足額</t>
    <phoneticPr fontId="4"/>
  </si>
  <si>
    <t>積立不足はありません。</t>
    <phoneticPr fontId="4"/>
  </si>
  <si>
    <t>基金借入金（繰替運用）</t>
    <phoneticPr fontId="4"/>
  </si>
  <si>
    <t>年度末の基金借入金残高はありません。</t>
    <phoneticPr fontId="4"/>
  </si>
  <si>
    <t>純資産変動計算書に係る事項</t>
  </si>
  <si>
    <t>純資産における固定資産等形成分及び余剰分（不足分）の内容</t>
    <phoneticPr fontId="4"/>
  </si>
  <si>
    <t>固定資産の額に流動資産における短期貸付金及び基金等を加えた額を計上しています。</t>
  </si>
  <si>
    <t>純資産合計額のうち、固定資産等形成分を差し引いた金額を計上しています。</t>
  </si>
  <si>
    <t>資金収支計算書に係る事項</t>
  </si>
  <si>
    <t>基礎的財政収支</t>
    <phoneticPr fontId="4"/>
  </si>
  <si>
    <t>業務活動収支（支払利息支出を除く。）</t>
    <phoneticPr fontId="4"/>
  </si>
  <si>
    <t>千円</t>
    <phoneticPr fontId="4"/>
  </si>
  <si>
    <t>投資活動収支</t>
    <phoneticPr fontId="4"/>
  </si>
  <si>
    <t>既存の決算情報との関連性</t>
    <phoneticPr fontId="4"/>
  </si>
  <si>
    <t>（単位：千円）</t>
    <rPh sb="4" eb="6">
      <t>センエン</t>
    </rPh>
    <phoneticPr fontId="4"/>
  </si>
  <si>
    <t>収入（歳入）</t>
    <phoneticPr fontId="4"/>
  </si>
  <si>
    <t>支出（歳出）</t>
  </si>
  <si>
    <t>歳入歳出決算書</t>
    <phoneticPr fontId="4"/>
  </si>
  <si>
    <t>繰越金に伴う差額</t>
    <phoneticPr fontId="4"/>
  </si>
  <si>
    <t>資金収支計算書</t>
    <phoneticPr fontId="4"/>
  </si>
  <si>
    <t>資金収支計算書の業務活動収支と純資産変動計算書の本年度差額との差額の内訳</t>
    <phoneticPr fontId="4"/>
  </si>
  <si>
    <t>投資活動収入の国県等補助金収入</t>
  </si>
  <si>
    <t>未収金の増減額</t>
    <rPh sb="0" eb="3">
      <t>ミシュウキン</t>
    </rPh>
    <rPh sb="4" eb="6">
      <t>ゾウゲン</t>
    </rPh>
    <rPh sb="6" eb="7">
      <t>ガク</t>
    </rPh>
    <phoneticPr fontId="4"/>
  </si>
  <si>
    <t>長期延滞債権の増減額</t>
    <rPh sb="0" eb="2">
      <t>チョウキ</t>
    </rPh>
    <rPh sb="2" eb="6">
      <t>エンタイサイケン</t>
    </rPh>
    <rPh sb="7" eb="9">
      <t>ゾウゲン</t>
    </rPh>
    <rPh sb="9" eb="10">
      <t>ガク</t>
    </rPh>
    <phoneticPr fontId="4"/>
  </si>
  <si>
    <t>その他の資産・負債の増減額</t>
    <phoneticPr fontId="4"/>
  </si>
  <si>
    <t>賞与引当金の増減額</t>
    <phoneticPr fontId="4"/>
  </si>
  <si>
    <t>退職手当引当金の増減額</t>
    <phoneticPr fontId="4"/>
  </si>
  <si>
    <t>徴収不能引当金の増減額</t>
    <phoneticPr fontId="4"/>
  </si>
  <si>
    <t>資産除売却損益</t>
    <phoneticPr fontId="4"/>
  </si>
  <si>
    <t>純資産変動計算書の本年度差額</t>
  </si>
  <si>
    <t>一時借入金</t>
    <phoneticPr fontId="4"/>
  </si>
  <si>
    <t>資金収支計算書上、一時借入金の増減額は含まれていません。</t>
    <phoneticPr fontId="4"/>
  </si>
  <si>
    <t>重要な非資金取引</t>
    <phoneticPr fontId="4"/>
  </si>
  <si>
    <t>重要な非資金取引は以下のとおりです。</t>
    <phoneticPr fontId="4"/>
  </si>
  <si>
    <t>新たに計上したファイナンス・リース取引に係る資産及び負債の額</t>
  </si>
  <si>
    <t/>
  </si>
  <si>
    <t>棚卸資産は有していません。</t>
    <rPh sb="0" eb="2">
      <t>タナオロシ</t>
    </rPh>
    <rPh sb="2" eb="4">
      <t>シサン</t>
    </rPh>
    <rPh sb="5" eb="6">
      <t>ユウ</t>
    </rPh>
    <phoneticPr fontId="4"/>
  </si>
  <si>
    <t>５年～５０年</t>
  </si>
  <si>
    <t>１０年～６０年</t>
  </si>
  <si>
    <t>４年～１０年</t>
  </si>
  <si>
    <t>所有権移転ファイナンス・リース取引（リース期間が 1 年以内のリース取引及びリース料総額が３００万円以下のファイナンス・リース取引を除きます。）</t>
    <phoneticPr fontId="4"/>
  </si>
  <si>
    <t>現金（手許現金及び要求払預金）及び現金同等物（利尻富士町資金管理方針において、歳計現金等の保管方法として規定した預金等をいいます。）
なお、現金及び現金同等物には、出納整理期間における取引により発生する資金の受払いを含んでいます。</t>
    <phoneticPr fontId="4"/>
  </si>
  <si>
    <t>重要な会計方針の変更はありません。</t>
    <rPh sb="0" eb="2">
      <t>ジュウヨウ</t>
    </rPh>
    <rPh sb="3" eb="5">
      <t>カイケイ</t>
    </rPh>
    <rPh sb="5" eb="7">
      <t>ホウシン</t>
    </rPh>
    <rPh sb="8" eb="10">
      <t>ヘンコウ</t>
    </rPh>
    <phoneticPr fontId="14"/>
  </si>
  <si>
    <t>重要な資金の範囲の変更はありません。</t>
    <rPh sb="0" eb="2">
      <t>ジュウヨウ</t>
    </rPh>
    <rPh sb="3" eb="5">
      <t>シキン</t>
    </rPh>
    <rPh sb="6" eb="8">
      <t>ハンイ</t>
    </rPh>
    <rPh sb="9" eb="11">
      <t>ヘンコウ</t>
    </rPh>
    <phoneticPr fontId="4"/>
  </si>
  <si>
    <t>主要な業務の改廃はありません。</t>
    <rPh sb="0" eb="2">
      <t>シュヨウ</t>
    </rPh>
    <rPh sb="3" eb="5">
      <t>ギョウム</t>
    </rPh>
    <rPh sb="6" eb="8">
      <t>カイハイ</t>
    </rPh>
    <phoneticPr fontId="14"/>
  </si>
  <si>
    <t>組織・機構の大幅な変更はありません。</t>
    <rPh sb="0" eb="2">
      <t>ソシキ</t>
    </rPh>
    <rPh sb="3" eb="5">
      <t>キコウ</t>
    </rPh>
    <rPh sb="6" eb="8">
      <t>オオハバ</t>
    </rPh>
    <rPh sb="9" eb="11">
      <t>ヘンコウ</t>
    </rPh>
    <phoneticPr fontId="14"/>
  </si>
  <si>
    <t>地方財政制度の大幅な改正はありません。</t>
    <rPh sb="0" eb="2">
      <t>チホウ</t>
    </rPh>
    <rPh sb="2" eb="4">
      <t>ザイセイ</t>
    </rPh>
    <rPh sb="4" eb="6">
      <t>セイド</t>
    </rPh>
    <rPh sb="7" eb="9">
      <t>オオハバ</t>
    </rPh>
    <rPh sb="10" eb="12">
      <t>カイセイ</t>
    </rPh>
    <phoneticPr fontId="3"/>
  </si>
  <si>
    <t>重大な災害等の発生による臨時損失としての費用等の発生はありません。</t>
    <rPh sb="0" eb="2">
      <t>ジュウダイ</t>
    </rPh>
    <rPh sb="3" eb="6">
      <t>サイガイナド</t>
    </rPh>
    <rPh sb="7" eb="9">
      <t>ハッセイ</t>
    </rPh>
    <rPh sb="12" eb="14">
      <t>リンジ</t>
    </rPh>
    <rPh sb="14" eb="16">
      <t>ソンシツ</t>
    </rPh>
    <rPh sb="20" eb="22">
      <t>ヒヨウ</t>
    </rPh>
    <rPh sb="22" eb="23">
      <t>トウ</t>
    </rPh>
    <rPh sb="24" eb="26">
      <t>ハッセイ</t>
    </rPh>
    <phoneticPr fontId="4"/>
  </si>
  <si>
    <t>保証債務及び損失補償債務負担はありません。</t>
    <rPh sb="0" eb="2">
      <t>ホショウ</t>
    </rPh>
    <rPh sb="2" eb="4">
      <t>サイム</t>
    </rPh>
    <rPh sb="4" eb="5">
      <t>オヨ</t>
    </rPh>
    <rPh sb="6" eb="8">
      <t>ソンシツ</t>
    </rPh>
    <rPh sb="8" eb="10">
      <t>ホショウ</t>
    </rPh>
    <rPh sb="10" eb="12">
      <t>サイム</t>
    </rPh>
    <rPh sb="12" eb="14">
      <t>フタン</t>
    </rPh>
    <phoneticPr fontId="14"/>
  </si>
  <si>
    <t>係争中の訴訟等はありません。</t>
    <rPh sb="0" eb="3">
      <t>ケイソウチュウ</t>
    </rPh>
    <rPh sb="4" eb="7">
      <t>ソショウナド</t>
    </rPh>
    <phoneticPr fontId="14"/>
  </si>
  <si>
    <t>歯科施設特別会計</t>
    <phoneticPr fontId="4"/>
  </si>
  <si>
    <t>地方自治法第 235 条の 5 に基づき出納整理期間が設けられている会計においては、</t>
    <phoneticPr fontId="4"/>
  </si>
  <si>
    <t>出納整理期間における現金の受払い等を終了した後の計数をもって会計年度末の計数</t>
    <phoneticPr fontId="4"/>
  </si>
  <si>
    <t>としています。</t>
  </si>
  <si>
    <t>地方公共団体の財政の健全化に関する法律における健全化判断比率の状況は、次の</t>
    <phoneticPr fontId="4"/>
  </si>
  <si>
    <t>とおりです。（令和２年度決算データ）</t>
    <rPh sb="7" eb="9">
      <t>レイワ</t>
    </rPh>
    <rPh sb="10" eb="12">
      <t>ネンド</t>
    </rPh>
    <rPh sb="12" eb="14">
      <t>ケッサン</t>
    </rPh>
    <phoneticPr fontId="4"/>
  </si>
  <si>
    <t>過年度修正はありません。</t>
    <rPh sb="3" eb="5">
      <t>シュウセイ</t>
    </rPh>
    <phoneticPr fontId="4"/>
  </si>
  <si>
    <t>資金収支計算書</t>
    <rPh sb="0" eb="2">
      <t>シキン</t>
    </rPh>
    <rPh sb="2" eb="4">
      <t>シュウシ</t>
    </rPh>
    <rPh sb="4" eb="7">
      <t>ケイサンショ</t>
    </rPh>
    <phoneticPr fontId="15"/>
  </si>
  <si>
    <t>財務活動収支</t>
    <phoneticPr fontId="4"/>
  </si>
  <si>
    <t>地方自治法第233条第1項に基づく歳入歳出決算書には前年度からの繰越金２７，７８２千円が含まれていることにより、差額が生じています。</t>
    <rPh sb="56" eb="58">
      <t>サガク</t>
    </rPh>
    <rPh sb="59" eb="60">
      <t>ショウ</t>
    </rPh>
    <phoneticPr fontId="4"/>
  </si>
  <si>
    <t>繰越金</t>
    <rPh sb="0" eb="3">
      <t>クリコシキン</t>
    </rPh>
    <phoneticPr fontId="4"/>
  </si>
  <si>
    <t>増減額</t>
    <rPh sb="0" eb="3">
      <t>ゾウゲンガク</t>
    </rPh>
    <phoneticPr fontId="4"/>
  </si>
  <si>
    <t>R02</t>
    <phoneticPr fontId="4"/>
  </si>
  <si>
    <t>R03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</si>
</sst>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quot;△ &quot;0"/>
    <numFmt numFmtId="178" formatCode="#,##0;&quot;△ &quot;#,##0"/>
    <numFmt numFmtId="179" formatCode="0.0"/>
    <numFmt numFmtId="180" formatCode="#,##0,;&quot;△ &quot;#,##0,"/>
    <numFmt numFmtId="182" formatCode="0.0_);[Red]\(0.0\)"/>
  </numFmts>
  <fonts count="49">
    <font>
      <sz val="11"/>
      <name val="ＭＳ Ｐゴシック"/>
      <family val="3"/>
      <charset val="128"/>
    </font>
    <font>
      <sz val="11"/>
      <color indexed="8"/>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7.5"/>
      <name val="ＭＳ Ｐゴシック"/>
      <family val="3"/>
      <charset val="128"/>
    </font>
    <font>
      <sz val="9.5"/>
      <name val="ＭＳ Ｐゴシック"/>
      <family val="3"/>
      <charset val="128"/>
    </font>
    <font>
      <sz val="9"/>
      <name val="ＭＳ Ｐゴシック"/>
      <family val="3"/>
      <charset val="128"/>
    </font>
    <font>
      <sz val="11"/>
      <name val="IPAゴシック"/>
      <family val="3"/>
      <charset val="128"/>
    </font>
    <font>
      <b/>
      <sz val="10.5"/>
      <name val="ＭＳ Ｐゴシック"/>
      <family val="3"/>
      <charset val="128"/>
    </font>
    <font>
      <sz val="10.5"/>
      <name val="IPA"/>
      <family val="2"/>
    </font>
    <font>
      <sz val="11"/>
      <name val="IPA"/>
      <family val="2"/>
    </font>
    <font>
      <sz val="10"/>
      <name val="IPA"/>
      <family val="2"/>
    </font>
    <font>
      <i/>
      <sz val="11"/>
      <name val="IPA"/>
      <family val="2"/>
    </font>
    <font>
      <i/>
      <strike/>
      <sz val="11"/>
      <name val="IPA"/>
      <family val="2"/>
    </font>
    <font>
      <sz val="12"/>
      <name val="IPAゴシック"/>
      <family val="3"/>
      <charset val="128"/>
    </font>
    <font>
      <sz val="10"/>
      <name val="IPAゴシック"/>
      <family val="3"/>
      <charset val="128"/>
    </font>
    <font>
      <sz val="11"/>
      <color indexed="8"/>
      <name val="IPAゴシック"/>
      <family val="3"/>
      <charset val="128"/>
    </font>
    <font>
      <i/>
      <sz val="11"/>
      <name val="IPAゴシック"/>
      <family val="3"/>
      <charset val="128"/>
    </font>
    <font>
      <i/>
      <strike/>
      <sz val="11"/>
      <name val="IPAゴシック"/>
      <family val="3"/>
      <charset val="128"/>
    </font>
    <font>
      <b/>
      <sz val="11"/>
      <name val="IPAゴシック"/>
      <family val="3"/>
      <charset val="128"/>
    </font>
    <font>
      <sz val="10.5"/>
      <name val="IPAゴシック"/>
      <family val="3"/>
      <charset val="128"/>
    </font>
    <font>
      <b/>
      <sz val="16"/>
      <name val="IPAゴシック"/>
      <family val="3"/>
      <charset val="128"/>
    </font>
    <font>
      <sz val="14"/>
      <name val="IPAゴシック"/>
      <family val="3"/>
      <charset val="128"/>
    </font>
    <font>
      <sz val="10"/>
      <color indexed="8"/>
      <name val="IPAゴシック"/>
      <family val="3"/>
      <charset val="128"/>
    </font>
    <font>
      <i/>
      <sz val="10.5"/>
      <name val="IPAゴシック"/>
      <family val="3"/>
      <charset val="128"/>
    </font>
    <font>
      <i/>
      <sz val="10"/>
      <name val="IPAゴシック"/>
      <family val="3"/>
      <charset val="128"/>
    </font>
    <font>
      <b/>
      <u/>
      <sz val="14"/>
      <name val="IPAゴシック"/>
      <family val="3"/>
      <charset val="128"/>
    </font>
    <font>
      <b/>
      <sz val="11"/>
      <color indexed="10"/>
      <name val="IPAゴシック"/>
      <family val="3"/>
      <charset val="128"/>
    </font>
    <font>
      <b/>
      <sz val="16"/>
      <name val="IPA"/>
      <family val="2"/>
    </font>
    <font>
      <b/>
      <sz val="11"/>
      <name val="IPA"/>
      <family val="2"/>
    </font>
    <font>
      <i/>
      <sz val="11"/>
      <name val="ＭＳ Ｐゴシック"/>
      <family val="3"/>
      <charset val="128"/>
    </font>
    <font>
      <i/>
      <strike/>
      <sz val="11"/>
      <name val="ＭＳ Ｐゴシック"/>
      <family val="3"/>
      <charset val="128"/>
    </font>
    <font>
      <sz val="11"/>
      <color theme="1"/>
      <name val="IPA"/>
      <family val="2"/>
    </font>
    <font>
      <i/>
      <strike/>
      <sz val="11"/>
      <color rgb="FFFF0000"/>
      <name val="IPA"/>
      <family val="2"/>
    </font>
    <font>
      <sz val="11"/>
      <color theme="1"/>
      <name val="IPAゴシック"/>
      <family val="3"/>
      <charset val="128"/>
    </font>
    <font>
      <i/>
      <strike/>
      <sz val="11"/>
      <color rgb="FFFF0000"/>
      <name val="IPAゴシック"/>
      <family val="3"/>
      <charset val="128"/>
    </font>
    <font>
      <sz val="10"/>
      <color theme="1"/>
      <name val="IPAゴシック"/>
      <family val="3"/>
      <charset val="128"/>
    </font>
    <font>
      <sz val="11"/>
      <color theme="1"/>
      <name val="ＭＳ Ｐゴシック"/>
      <family val="3"/>
      <charset val="128"/>
    </font>
    <font>
      <sz val="11"/>
      <color theme="1"/>
      <name val="ＭＳ Ｐゴシック"/>
      <family val="3"/>
      <charset val="128"/>
      <scheme val="minor"/>
    </font>
    <font>
      <b/>
      <u/>
      <sz val="12"/>
      <name val="IPAゴシック"/>
      <family val="3"/>
      <charset val="128"/>
    </font>
    <font>
      <sz val="11"/>
      <name val="メイリオ"/>
      <family val="3"/>
      <charset val="128"/>
    </font>
  </fonts>
  <fills count="5">
    <fill>
      <patternFill patternType="none"/>
    </fill>
    <fill>
      <patternFill patternType="gray125"/>
    </fill>
    <fill>
      <patternFill patternType="solid">
        <fgColor indexed="44"/>
        <bgColor indexed="64"/>
      </patternFill>
    </fill>
    <fill>
      <patternFill patternType="solid">
        <fgColor indexed="27"/>
        <bgColor indexed="64"/>
      </patternFill>
    </fill>
    <fill>
      <patternFill patternType="solid">
        <fgColor theme="0"/>
        <bgColor indexed="64"/>
      </patternFill>
    </fill>
  </fills>
  <borders count="71">
    <border>
      <left/>
      <right/>
      <top/>
      <bottom/>
      <diagonal/>
    </border>
    <border>
      <left style="hair">
        <color indexed="64"/>
      </left>
      <right style="hair">
        <color indexed="64"/>
      </right>
      <top style="thin">
        <color indexed="64"/>
      </top>
      <bottom style="hair">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diagonalUp="1">
      <left/>
      <right/>
      <top style="thin">
        <color indexed="64"/>
      </top>
      <bottom/>
      <diagonal style="thin">
        <color indexed="64"/>
      </diagonal>
    </border>
    <border diagonalUp="1">
      <left/>
      <right style="medium">
        <color indexed="64"/>
      </right>
      <top/>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diagonalUp="1">
      <left/>
      <right style="medium">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style="medium">
        <color indexed="64"/>
      </top>
      <bottom style="thin">
        <color indexed="64"/>
      </bottom>
      <diagonal/>
    </border>
  </borders>
  <cellStyleXfs count="11">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1">
      <alignment horizontal="center" vertical="center"/>
    </xf>
    <xf numFmtId="9" fontId="2" fillId="0" borderId="0" applyFont="0" applyFill="0" applyBorder="0" applyAlignment="0" applyProtection="0">
      <alignment vertical="center"/>
    </xf>
    <xf numFmtId="0" fontId="46" fillId="0" borderId="0">
      <alignment vertical="center"/>
    </xf>
    <xf numFmtId="38" fontId="2" fillId="0" borderId="0" applyFont="0" applyFill="0" applyBorder="0" applyAlignment="0" applyProtection="0">
      <alignment vertical="center"/>
    </xf>
    <xf numFmtId="0" fontId="2" fillId="0" borderId="0">
      <alignment vertical="center"/>
    </xf>
  </cellStyleXfs>
  <cellXfs count="536">
    <xf numFmtId="0" fontId="0" fillId="0" borderId="0" xfId="0">
      <alignment vertical="center"/>
    </xf>
    <xf numFmtId="0" fontId="3" fillId="0" borderId="0" xfId="0" applyFont="1">
      <alignment vertical="center"/>
    </xf>
    <xf numFmtId="0" fontId="5" fillId="0" borderId="0" xfId="0" applyFont="1">
      <alignment vertical="center"/>
    </xf>
    <xf numFmtId="0" fontId="0" fillId="0" borderId="0" xfId="0" applyAlignment="1">
      <alignment horizontal="right" vertical="center"/>
    </xf>
    <xf numFmtId="0" fontId="3" fillId="0" borderId="0" xfId="0" applyFont="1" applyAlignment="1">
      <alignment horizontal="center" vertical="center"/>
    </xf>
    <xf numFmtId="0" fontId="2" fillId="0" borderId="0" xfId="0" applyFont="1">
      <alignment vertical="center"/>
    </xf>
    <xf numFmtId="0" fontId="8" fillId="0" borderId="0" xfId="0" applyFont="1" applyAlignment="1"/>
    <xf numFmtId="0" fontId="3" fillId="4" borderId="0" xfId="0" applyFont="1" applyFill="1">
      <alignment vertical="center"/>
    </xf>
    <xf numFmtId="0" fontId="0" fillId="0" borderId="0" xfId="0" applyAlignment="1">
      <alignment horizontal="left" vertical="center" shrinkToFit="1"/>
    </xf>
    <xf numFmtId="0" fontId="13" fillId="0" borderId="0" xfId="0" applyFont="1" applyAlignment="1">
      <alignment vertical="top"/>
    </xf>
    <xf numFmtId="38" fontId="5" fillId="4" borderId="0" xfId="1" applyFont="1" applyFill="1" applyBorder="1" applyAlignment="1">
      <alignment vertical="center"/>
    </xf>
    <xf numFmtId="0" fontId="3" fillId="4" borderId="2" xfId="0" applyFont="1" applyFill="1" applyBorder="1">
      <alignment vertical="center"/>
    </xf>
    <xf numFmtId="0" fontId="5" fillId="0" borderId="0" xfId="0" applyFont="1" applyAlignment="1">
      <alignment horizontal="right"/>
    </xf>
    <xf numFmtId="0" fontId="15" fillId="0" borderId="0" xfId="0" applyFont="1">
      <alignment vertical="center"/>
    </xf>
    <xf numFmtId="0" fontId="3" fillId="0" borderId="0" xfId="0" applyFont="1" applyAlignment="1">
      <alignment horizontal="left" vertical="center"/>
    </xf>
    <xf numFmtId="0" fontId="16" fillId="0" borderId="0" xfId="0" applyFont="1">
      <alignment vertical="center"/>
    </xf>
    <xf numFmtId="0" fontId="9" fillId="0" borderId="0" xfId="0" applyFont="1" applyAlignment="1">
      <alignment horizontal="right" vertical="center"/>
    </xf>
    <xf numFmtId="0" fontId="10" fillId="0" borderId="0" xfId="0" applyFont="1" applyAlignment="1">
      <alignment horizontal="center"/>
    </xf>
    <xf numFmtId="176" fontId="11" fillId="0" borderId="0" xfId="0" applyNumberFormat="1" applyFont="1" applyAlignment="1">
      <alignment horizontal="center"/>
    </xf>
    <xf numFmtId="0" fontId="17" fillId="0" borderId="0" xfId="0" applyFont="1">
      <alignment vertical="center"/>
    </xf>
    <xf numFmtId="0" fontId="18" fillId="0" borderId="0" xfId="3" applyFont="1" applyAlignment="1">
      <alignment horizontal="left" vertical="center"/>
    </xf>
    <xf numFmtId="0" fontId="18" fillId="0" borderId="0" xfId="0" applyFont="1">
      <alignment vertical="center"/>
    </xf>
    <xf numFmtId="0" fontId="18" fillId="0" borderId="3" xfId="0" applyFont="1" applyBorder="1">
      <alignment vertical="center"/>
    </xf>
    <xf numFmtId="0" fontId="19" fillId="0" borderId="0" xfId="0" applyFont="1">
      <alignment vertical="center"/>
    </xf>
    <xf numFmtId="0" fontId="18" fillId="0" borderId="0" xfId="0" applyFont="1" applyAlignment="1">
      <alignment horizontal="right" vertical="center"/>
    </xf>
    <xf numFmtId="0" fontId="18" fillId="4" borderId="4" xfId="0"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18" fillId="4" borderId="5" xfId="0" applyFont="1" applyFill="1" applyBorder="1">
      <alignment vertical="center"/>
    </xf>
    <xf numFmtId="0" fontId="18" fillId="4" borderId="0" xfId="0" applyFont="1" applyFill="1">
      <alignment vertical="center"/>
    </xf>
    <xf numFmtId="38" fontId="18" fillId="4" borderId="0" xfId="1" applyFont="1" applyFill="1" applyBorder="1" applyAlignment="1">
      <alignment vertical="center"/>
    </xf>
    <xf numFmtId="0" fontId="18" fillId="4" borderId="0" xfId="4" applyFont="1" applyFill="1">
      <alignment vertical="center"/>
    </xf>
    <xf numFmtId="38" fontId="18" fillId="0" borderId="0" xfId="1" applyFont="1" applyFill="1" applyBorder="1" applyAlignment="1">
      <alignment vertical="center"/>
    </xf>
    <xf numFmtId="38" fontId="18" fillId="4" borderId="5" xfId="1" applyFont="1" applyFill="1" applyBorder="1" applyAlignment="1">
      <alignment vertical="center"/>
    </xf>
    <xf numFmtId="178" fontId="18" fillId="4" borderId="6" xfId="0" applyNumberFormat="1" applyFont="1" applyFill="1" applyBorder="1" applyAlignment="1">
      <alignment horizontal="right" vertical="center"/>
    </xf>
    <xf numFmtId="38" fontId="40" fillId="4" borderId="0" xfId="1" applyFont="1" applyFill="1" applyBorder="1" applyAlignment="1">
      <alignment vertical="center"/>
    </xf>
    <xf numFmtId="0" fontId="40" fillId="4" borderId="0" xfId="0" applyFont="1" applyFill="1">
      <alignment vertical="center"/>
    </xf>
    <xf numFmtId="38" fontId="41" fillId="4" borderId="0" xfId="1" applyFont="1" applyFill="1" applyBorder="1" applyAlignment="1">
      <alignment vertical="center"/>
    </xf>
    <xf numFmtId="0" fontId="41" fillId="4" borderId="0" xfId="0" applyFont="1" applyFill="1">
      <alignment vertical="center"/>
    </xf>
    <xf numFmtId="38" fontId="40" fillId="0" borderId="0" xfId="1" applyFont="1" applyFill="1" applyBorder="1" applyAlignment="1">
      <alignment vertical="center"/>
    </xf>
    <xf numFmtId="38" fontId="18" fillId="4" borderId="0" xfId="1" applyFont="1" applyFill="1" applyBorder="1" applyAlignment="1">
      <alignment horizontal="center" vertical="center"/>
    </xf>
    <xf numFmtId="38" fontId="20" fillId="4" borderId="0" xfId="1" applyFont="1" applyFill="1" applyBorder="1" applyAlignment="1">
      <alignment vertical="center"/>
    </xf>
    <xf numFmtId="0" fontId="20" fillId="4" borderId="0" xfId="0" applyFont="1" applyFill="1">
      <alignment vertical="center"/>
    </xf>
    <xf numFmtId="38" fontId="21" fillId="4" borderId="0" xfId="1" applyFont="1" applyFill="1" applyBorder="1" applyAlignment="1">
      <alignment vertical="center"/>
    </xf>
    <xf numFmtId="0" fontId="21" fillId="4" borderId="0" xfId="0" applyFont="1" applyFill="1">
      <alignment vertical="center"/>
    </xf>
    <xf numFmtId="0" fontId="18" fillId="4" borderId="6" xfId="0" applyFont="1" applyFill="1" applyBorder="1" applyAlignment="1">
      <alignment horizontal="right" vertical="center"/>
    </xf>
    <xf numFmtId="178" fontId="18" fillId="4" borderId="4" xfId="0" applyNumberFormat="1" applyFont="1" applyFill="1" applyBorder="1" applyAlignment="1">
      <alignment horizontal="right" vertical="center"/>
    </xf>
    <xf numFmtId="0" fontId="23" fillId="0" borderId="0" xfId="0" applyFont="1">
      <alignment vertical="center"/>
    </xf>
    <xf numFmtId="0" fontId="15" fillId="0" borderId="0" xfId="0" applyFont="1" applyAlignment="1">
      <alignment horizontal="right" vertical="center"/>
    </xf>
    <xf numFmtId="0" fontId="15" fillId="4" borderId="0" xfId="0" applyFont="1" applyFill="1">
      <alignment vertical="center"/>
    </xf>
    <xf numFmtId="38" fontId="15" fillId="4" borderId="0" xfId="1" applyFont="1" applyFill="1" applyBorder="1" applyAlignment="1">
      <alignment vertical="center"/>
    </xf>
    <xf numFmtId="0" fontId="15" fillId="4" borderId="0" xfId="4" applyFont="1" applyFill="1">
      <alignment vertical="center"/>
    </xf>
    <xf numFmtId="38" fontId="15" fillId="0" borderId="0" xfId="1" applyFont="1" applyFill="1" applyBorder="1" applyAlignment="1">
      <alignment vertical="center"/>
    </xf>
    <xf numFmtId="38" fontId="42" fillId="4" borderId="0" xfId="1" applyFont="1" applyFill="1" applyBorder="1" applyAlignment="1">
      <alignment vertical="center"/>
    </xf>
    <xf numFmtId="0" fontId="42" fillId="4" borderId="0" xfId="0" applyFont="1" applyFill="1">
      <alignment vertical="center"/>
    </xf>
    <xf numFmtId="38" fontId="43" fillId="4" borderId="0" xfId="1" applyFont="1" applyFill="1" applyBorder="1" applyAlignment="1">
      <alignment vertical="center"/>
    </xf>
    <xf numFmtId="0" fontId="43" fillId="4" borderId="0" xfId="0" applyFont="1" applyFill="1">
      <alignment vertical="center"/>
    </xf>
    <xf numFmtId="38" fontId="42" fillId="0" borderId="0" xfId="1" applyFont="1" applyFill="1" applyBorder="1" applyAlignment="1">
      <alignment vertical="center"/>
    </xf>
    <xf numFmtId="38" fontId="15" fillId="4" borderId="0" xfId="1" applyFont="1" applyFill="1" applyBorder="1" applyAlignment="1">
      <alignment horizontal="center" vertical="center"/>
    </xf>
    <xf numFmtId="38" fontId="25" fillId="4" borderId="0" xfId="1" applyFont="1" applyFill="1" applyBorder="1" applyAlignment="1">
      <alignment vertical="center"/>
    </xf>
    <xf numFmtId="0" fontId="25" fillId="4" borderId="0" xfId="0" applyFont="1" applyFill="1">
      <alignment vertical="center"/>
    </xf>
    <xf numFmtId="0" fontId="15" fillId="0" borderId="7" xfId="0" applyFont="1" applyBorder="1">
      <alignment vertical="center"/>
    </xf>
    <xf numFmtId="38" fontId="26" fillId="4" borderId="0" xfId="1" applyFont="1" applyFill="1" applyBorder="1" applyAlignment="1">
      <alignment vertical="center"/>
    </xf>
    <xf numFmtId="0" fontId="26" fillId="4" borderId="0" xfId="0" applyFont="1" applyFill="1">
      <alignment vertical="center"/>
    </xf>
    <xf numFmtId="0" fontId="27" fillId="0" borderId="0" xfId="0" applyFont="1" applyAlignment="1">
      <alignment horizontal="right" vertical="center"/>
    </xf>
    <xf numFmtId="0" fontId="28" fillId="0" borderId="0" xfId="0" applyFont="1">
      <alignment vertical="center"/>
    </xf>
    <xf numFmtId="0" fontId="29" fillId="0" borderId="0" xfId="0" applyFont="1" applyAlignment="1">
      <alignment horizontal="center" vertical="center"/>
    </xf>
    <xf numFmtId="0" fontId="30" fillId="0" borderId="0" xfId="0" applyFont="1" applyAlignment="1"/>
    <xf numFmtId="0" fontId="15" fillId="0" borderId="0" xfId="0" applyFont="1" applyAlignment="1">
      <alignment horizontal="right"/>
    </xf>
    <xf numFmtId="0" fontId="23" fillId="0" borderId="0" xfId="0" applyFont="1" applyAlignment="1">
      <alignment horizontal="left"/>
    </xf>
    <xf numFmtId="0" fontId="28" fillId="4" borderId="4" xfId="0" applyFont="1" applyFill="1" applyBorder="1" applyAlignment="1">
      <alignment horizontal="center"/>
    </xf>
    <xf numFmtId="38" fontId="23" fillId="0" borderId="0" xfId="1" applyFont="1" applyFill="1" applyBorder="1" applyAlignment="1">
      <alignment vertical="center"/>
    </xf>
    <xf numFmtId="178" fontId="28" fillId="0" borderId="6" xfId="0" applyNumberFormat="1" applyFont="1" applyBorder="1" applyAlignment="1">
      <alignment horizontal="right" vertical="center"/>
    </xf>
    <xf numFmtId="0" fontId="23" fillId="0" borderId="0" xfId="0" applyFont="1" applyAlignment="1">
      <alignment horizontal="left" vertical="center"/>
    </xf>
    <xf numFmtId="38" fontId="23" fillId="4" borderId="0" xfId="1" applyFont="1" applyFill="1" applyBorder="1" applyAlignment="1">
      <alignment vertical="center"/>
    </xf>
    <xf numFmtId="0" fontId="28" fillId="4" borderId="0" xfId="0" applyFont="1" applyFill="1">
      <alignment vertical="center"/>
    </xf>
    <xf numFmtId="0" fontId="44" fillId="0" borderId="0" xfId="0" applyFont="1">
      <alignment vertical="center"/>
    </xf>
    <xf numFmtId="38" fontId="44" fillId="4" borderId="0" xfId="1" applyFont="1" applyFill="1" applyBorder="1" applyAlignment="1">
      <alignment vertical="center"/>
    </xf>
    <xf numFmtId="38" fontId="44" fillId="0" borderId="0" xfId="1" applyFont="1" applyFill="1" applyBorder="1" applyAlignment="1">
      <alignment vertical="center"/>
    </xf>
    <xf numFmtId="0" fontId="32" fillId="0" borderId="0" xfId="0" applyFont="1">
      <alignment vertical="center"/>
    </xf>
    <xf numFmtId="38" fontId="23" fillId="0" borderId="8" xfId="1" applyFont="1" applyFill="1" applyBorder="1" applyAlignment="1">
      <alignment vertical="center"/>
    </xf>
    <xf numFmtId="38" fontId="23" fillId="4" borderId="8" xfId="1" applyFont="1" applyFill="1" applyBorder="1" applyAlignment="1">
      <alignment vertical="center"/>
    </xf>
    <xf numFmtId="0" fontId="28" fillId="4" borderId="8" xfId="0" applyFont="1" applyFill="1" applyBorder="1">
      <alignment vertical="center"/>
    </xf>
    <xf numFmtId="38" fontId="23" fillId="0" borderId="9" xfId="1" applyFont="1" applyFill="1" applyBorder="1" applyAlignment="1">
      <alignment vertical="center"/>
    </xf>
    <xf numFmtId="0" fontId="32" fillId="0" borderId="9" xfId="0" applyFont="1" applyBorder="1">
      <alignment vertical="center"/>
    </xf>
    <xf numFmtId="38" fontId="33" fillId="0" borderId="0" xfId="1" applyFont="1" applyFill="1" applyBorder="1" applyAlignment="1">
      <alignment vertical="center"/>
    </xf>
    <xf numFmtId="176" fontId="15" fillId="0" borderId="0" xfId="0" applyNumberFormat="1" applyFont="1" applyAlignment="1">
      <alignment horizontal="center"/>
    </xf>
    <xf numFmtId="0" fontId="28" fillId="0" borderId="0" xfId="0" applyFont="1" applyAlignment="1">
      <alignment horizontal="center" vertical="center"/>
    </xf>
    <xf numFmtId="0" fontId="15" fillId="0" borderId="0" xfId="0" applyFont="1" applyAlignment="1">
      <alignment horizontal="left" vertical="center" shrinkToFit="1"/>
    </xf>
    <xf numFmtId="0" fontId="15" fillId="0" borderId="0" xfId="0" applyFont="1" applyAlignment="1"/>
    <xf numFmtId="0" fontId="28" fillId="0" borderId="7" xfId="0" applyFont="1" applyBorder="1">
      <alignment vertical="center"/>
    </xf>
    <xf numFmtId="0" fontId="23" fillId="0" borderId="0" xfId="5" applyFont="1" applyAlignment="1">
      <alignment horizontal="left" vertical="center"/>
    </xf>
    <xf numFmtId="0" fontId="23" fillId="0" borderId="0" xfId="4" applyFont="1">
      <alignment vertical="center"/>
    </xf>
    <xf numFmtId="176" fontId="15" fillId="0" borderId="0" xfId="0" applyNumberFormat="1" applyFont="1" applyAlignment="1">
      <alignment horizontal="center" vertical="center"/>
    </xf>
    <xf numFmtId="0" fontId="34" fillId="0" borderId="0" xfId="0" applyFont="1">
      <alignment vertical="center"/>
    </xf>
    <xf numFmtId="0" fontId="35" fillId="0" borderId="0" xfId="0" applyFont="1">
      <alignment vertical="center"/>
    </xf>
    <xf numFmtId="0" fontId="15" fillId="2" borderId="10" xfId="0" applyFont="1" applyFill="1" applyBorder="1">
      <alignment vertical="center"/>
    </xf>
    <xf numFmtId="0" fontId="15" fillId="2" borderId="11" xfId="0" applyFont="1" applyFill="1" applyBorder="1">
      <alignment vertical="center"/>
    </xf>
    <xf numFmtId="178" fontId="15" fillId="3" borderId="12" xfId="1" applyNumberFormat="1" applyFont="1" applyFill="1" applyBorder="1">
      <alignment vertical="center"/>
    </xf>
    <xf numFmtId="178" fontId="15" fillId="3" borderId="13" xfId="1" applyNumberFormat="1" applyFont="1" applyFill="1" applyBorder="1">
      <alignment vertical="center"/>
    </xf>
    <xf numFmtId="0" fontId="15" fillId="0" borderId="14" xfId="0" applyFont="1" applyBorder="1">
      <alignment vertical="center"/>
    </xf>
    <xf numFmtId="38" fontId="15" fillId="0" borderId="0" xfId="0" applyNumberFormat="1" applyFont="1">
      <alignment vertical="center"/>
    </xf>
    <xf numFmtId="38" fontId="15" fillId="0" borderId="0" xfId="1" applyFont="1">
      <alignment vertical="center"/>
    </xf>
    <xf numFmtId="178" fontId="15" fillId="3" borderId="11" xfId="1" applyNumberFormat="1" applyFont="1" applyFill="1" applyBorder="1">
      <alignment vertical="center"/>
    </xf>
    <xf numFmtId="0" fontId="15" fillId="0" borderId="11" xfId="0" applyFont="1" applyBorder="1">
      <alignment vertical="center"/>
    </xf>
    <xf numFmtId="0" fontId="27" fillId="0" borderId="0" xfId="0" applyFont="1">
      <alignment vertical="center"/>
    </xf>
    <xf numFmtId="0" fontId="22" fillId="0" borderId="0" xfId="0" applyFont="1" applyAlignment="1"/>
    <xf numFmtId="0" fontId="22" fillId="0" borderId="0" xfId="0" applyFont="1">
      <alignment vertical="center"/>
    </xf>
    <xf numFmtId="0" fontId="22" fillId="0" borderId="0" xfId="0" applyFont="1" applyAlignment="1">
      <alignment horizontal="right"/>
    </xf>
    <xf numFmtId="0" fontId="29" fillId="0" borderId="0" xfId="0" applyFont="1" applyAlignment="1">
      <alignment horizontal="center"/>
    </xf>
    <xf numFmtId="0" fontId="15" fillId="0" borderId="0" xfId="0" applyFont="1" applyAlignment="1">
      <alignment horizontal="center" vertical="center"/>
    </xf>
    <xf numFmtId="178" fontId="15" fillId="0" borderId="15" xfId="0" applyNumberFormat="1" applyFont="1" applyBorder="1" applyAlignment="1">
      <alignment horizontal="right" vertical="center"/>
    </xf>
    <xf numFmtId="0" fontId="42" fillId="0" borderId="0" xfId="0" applyFont="1">
      <alignment vertical="center"/>
    </xf>
    <xf numFmtId="0" fontId="25" fillId="0" borderId="0" xfId="0" applyFont="1">
      <alignment vertical="center"/>
    </xf>
    <xf numFmtId="38" fontId="15" fillId="0" borderId="8" xfId="1" applyFont="1" applyFill="1" applyBorder="1" applyAlignment="1">
      <alignment vertical="center"/>
    </xf>
    <xf numFmtId="38" fontId="15" fillId="4" borderId="8" xfId="1" applyFont="1" applyFill="1" applyBorder="1" applyAlignment="1">
      <alignment vertical="center"/>
    </xf>
    <xf numFmtId="178" fontId="15" fillId="0" borderId="16" xfId="0" applyNumberFormat="1" applyFont="1" applyBorder="1" applyAlignment="1">
      <alignment horizontal="right" vertical="center"/>
    </xf>
    <xf numFmtId="178" fontId="15" fillId="0" borderId="17" xfId="0" applyNumberFormat="1" applyFont="1" applyBorder="1" applyAlignment="1">
      <alignment horizontal="right" vertical="center"/>
    </xf>
    <xf numFmtId="178" fontId="15" fillId="0" borderId="7" xfId="0" applyNumberFormat="1" applyFont="1" applyBorder="1" applyAlignment="1">
      <alignment horizontal="right" vertical="center"/>
    </xf>
    <xf numFmtId="0" fontId="15" fillId="0" borderId="0" xfId="5" applyFont="1" applyAlignment="1">
      <alignment horizontal="left" vertical="center"/>
    </xf>
    <xf numFmtId="178" fontId="15" fillId="0" borderId="18" xfId="0" applyNumberFormat="1" applyFont="1" applyBorder="1" applyAlignment="1">
      <alignment horizontal="right" vertical="center"/>
    </xf>
    <xf numFmtId="178" fontId="15" fillId="0" borderId="14" xfId="0" applyNumberFormat="1" applyFont="1" applyBorder="1" applyAlignment="1">
      <alignment horizontal="right" vertical="center"/>
    </xf>
    <xf numFmtId="0" fontId="15" fillId="0" borderId="0" xfId="5" applyFont="1">
      <alignment vertical="center"/>
    </xf>
    <xf numFmtId="0" fontId="15" fillId="0" borderId="0" xfId="4" applyFont="1">
      <alignment vertical="center"/>
    </xf>
    <xf numFmtId="0" fontId="25" fillId="0" borderId="19" xfId="0" applyFont="1" applyBorder="1">
      <alignment vertical="center"/>
    </xf>
    <xf numFmtId="178" fontId="15" fillId="0" borderId="20" xfId="0" applyNumberFormat="1" applyFont="1" applyBorder="1" applyAlignment="1">
      <alignment horizontal="right" vertical="center"/>
    </xf>
    <xf numFmtId="178" fontId="15" fillId="0" borderId="21" xfId="0" applyNumberFormat="1" applyFont="1" applyBorder="1" applyAlignment="1">
      <alignment horizontal="right" vertical="center"/>
    </xf>
    <xf numFmtId="0" fontId="15" fillId="0" borderId="7" xfId="0" applyFont="1" applyBorder="1" applyAlignment="1">
      <alignment horizontal="center" vertical="center"/>
    </xf>
    <xf numFmtId="0" fontId="15" fillId="0" borderId="8" xfId="0" applyFont="1" applyBorder="1">
      <alignment vertical="center"/>
    </xf>
    <xf numFmtId="0" fontId="25" fillId="0" borderId="8" xfId="0" applyFont="1" applyBorder="1">
      <alignment vertical="center"/>
    </xf>
    <xf numFmtId="0" fontId="15" fillId="0" borderId="19" xfId="0" applyFont="1" applyBorder="1">
      <alignment vertical="center"/>
    </xf>
    <xf numFmtId="0" fontId="42" fillId="0" borderId="0" xfId="5" applyFont="1" applyAlignment="1">
      <alignment horizontal="left" vertical="center"/>
    </xf>
    <xf numFmtId="0" fontId="15" fillId="0" borderId="8" xfId="4" applyFont="1" applyBorder="1">
      <alignment vertical="center"/>
    </xf>
    <xf numFmtId="0" fontId="15" fillId="0" borderId="0" xfId="0" applyFont="1" applyAlignment="1">
      <alignment horizontal="left" vertical="center"/>
    </xf>
    <xf numFmtId="0" fontId="15" fillId="0" borderId="8" xfId="0" applyFont="1" applyBorder="1" applyAlignment="1">
      <alignment horizontal="left" vertical="center"/>
    </xf>
    <xf numFmtId="0" fontId="42" fillId="0" borderId="19" xfId="0" applyFont="1" applyBorder="1" applyAlignment="1">
      <alignment horizontal="left" vertical="center"/>
    </xf>
    <xf numFmtId="0" fontId="15" fillId="0" borderId="19" xfId="0" applyFont="1" applyBorder="1" applyAlignment="1">
      <alignment horizontal="left" vertical="center"/>
    </xf>
    <xf numFmtId="38" fontId="15" fillId="0" borderId="19" xfId="1" applyFont="1" applyFill="1" applyBorder="1" applyAlignment="1">
      <alignment vertical="center"/>
    </xf>
    <xf numFmtId="0" fontId="25" fillId="0" borderId="14" xfId="0" applyFont="1" applyBorder="1">
      <alignment vertical="center"/>
    </xf>
    <xf numFmtId="0" fontId="13" fillId="0" borderId="0" xfId="0" applyFont="1" applyAlignment="1">
      <alignment vertical="top" wrapText="1"/>
    </xf>
    <xf numFmtId="0" fontId="15" fillId="0" borderId="21" xfId="0" applyFont="1" applyBorder="1">
      <alignment vertical="center"/>
    </xf>
    <xf numFmtId="0" fontId="42" fillId="0" borderId="8" xfId="0" applyFont="1" applyBorder="1" applyAlignment="1">
      <alignment horizontal="left" vertical="center"/>
    </xf>
    <xf numFmtId="0" fontId="15" fillId="0" borderId="21" xfId="0" applyFont="1" applyBorder="1" applyAlignment="1">
      <alignment horizontal="left" vertical="center"/>
    </xf>
    <xf numFmtId="0" fontId="15" fillId="4" borderId="8" xfId="0" applyFont="1" applyFill="1" applyBorder="1">
      <alignment vertical="center"/>
    </xf>
    <xf numFmtId="0" fontId="36" fillId="0" borderId="0" xfId="0" applyFont="1" applyAlignment="1">
      <alignment horizontal="center"/>
    </xf>
    <xf numFmtId="176" fontId="18" fillId="0" borderId="0" xfId="0" applyNumberFormat="1" applyFont="1" applyAlignment="1">
      <alignment horizontal="center" vertical="center"/>
    </xf>
    <xf numFmtId="0" fontId="37" fillId="0" borderId="0" xfId="0" applyFont="1" applyAlignment="1">
      <alignment horizontal="right" vertical="center"/>
    </xf>
    <xf numFmtId="0" fontId="15" fillId="4" borderId="14" xfId="0" applyFont="1" applyFill="1" applyBorder="1">
      <alignment vertical="center"/>
    </xf>
    <xf numFmtId="38" fontId="25" fillId="0" borderId="0" xfId="1" applyFont="1" applyFill="1" applyBorder="1" applyAlignment="1">
      <alignment vertical="center"/>
    </xf>
    <xf numFmtId="0" fontId="42" fillId="0" borderId="8" xfId="0" applyFont="1" applyBorder="1">
      <alignment vertical="center"/>
    </xf>
    <xf numFmtId="0" fontId="15" fillId="0" borderId="8" xfId="5" applyFont="1" applyBorder="1">
      <alignment vertical="center"/>
    </xf>
    <xf numFmtId="0" fontId="15" fillId="0" borderId="8" xfId="5" applyFont="1" applyBorder="1" applyAlignment="1">
      <alignment horizontal="left" vertical="center"/>
    </xf>
    <xf numFmtId="178" fontId="15" fillId="0" borderId="22" xfId="0" applyNumberFormat="1" applyFont="1" applyBorder="1" applyAlignment="1">
      <alignment horizontal="right" vertical="center"/>
    </xf>
    <xf numFmtId="0" fontId="25" fillId="0" borderId="0" xfId="5" applyFont="1" applyAlignment="1">
      <alignment horizontal="left" vertical="center"/>
    </xf>
    <xf numFmtId="0" fontId="25" fillId="0" borderId="0" xfId="5" applyFont="1">
      <alignment vertical="center"/>
    </xf>
    <xf numFmtId="0" fontId="15" fillId="0" borderId="19" xfId="5" applyFont="1" applyBorder="1">
      <alignment vertical="center"/>
    </xf>
    <xf numFmtId="0" fontId="25" fillId="0" borderId="19" xfId="5" applyFont="1" applyBorder="1">
      <alignment vertical="center"/>
    </xf>
    <xf numFmtId="0" fontId="25" fillId="0" borderId="19" xfId="5" applyFont="1" applyBorder="1" applyAlignment="1">
      <alignment horizontal="left" vertical="center"/>
    </xf>
    <xf numFmtId="0" fontId="15" fillId="0" borderId="22" xfId="0" applyFont="1" applyBorder="1">
      <alignment vertical="center"/>
    </xf>
    <xf numFmtId="0" fontId="42" fillId="0" borderId="22" xfId="0" applyFont="1" applyBorder="1">
      <alignment vertical="center"/>
    </xf>
    <xf numFmtId="0" fontId="15" fillId="0" borderId="22" xfId="5" applyFont="1" applyBorder="1">
      <alignment vertical="center"/>
    </xf>
    <xf numFmtId="0" fontId="25" fillId="0" borderId="22" xfId="5" applyFont="1" applyBorder="1">
      <alignment vertical="center"/>
    </xf>
    <xf numFmtId="0" fontId="25" fillId="0" borderId="22" xfId="5" applyFont="1" applyBorder="1" applyAlignment="1">
      <alignment horizontal="left" vertical="center"/>
    </xf>
    <xf numFmtId="0" fontId="26" fillId="0" borderId="22" xfId="5" applyFont="1" applyBorder="1" applyAlignment="1">
      <alignment horizontal="left" vertical="center"/>
    </xf>
    <xf numFmtId="0" fontId="25" fillId="0" borderId="22" xfId="0" applyFont="1" applyBorder="1">
      <alignment vertical="center"/>
    </xf>
    <xf numFmtId="0" fontId="15" fillId="4" borderId="7" xfId="0" applyFont="1" applyFill="1" applyBorder="1">
      <alignment vertical="center"/>
    </xf>
    <xf numFmtId="38" fontId="25" fillId="0" borderId="19" xfId="1" applyFont="1" applyFill="1" applyBorder="1" applyAlignment="1">
      <alignment vertical="center"/>
    </xf>
    <xf numFmtId="0" fontId="42" fillId="0" borderId="8" xfId="5" applyFont="1" applyBorder="1">
      <alignment vertical="center"/>
    </xf>
    <xf numFmtId="178" fontId="15" fillId="0" borderId="0" xfId="0" applyNumberFormat="1" applyFont="1" applyAlignment="1">
      <alignment horizontal="right" vertical="center"/>
    </xf>
    <xf numFmtId="178" fontId="15" fillId="0" borderId="23" xfId="0" applyNumberFormat="1" applyFont="1" applyBorder="1" applyAlignment="1">
      <alignment horizontal="right" vertical="center"/>
    </xf>
    <xf numFmtId="177" fontId="15" fillId="0" borderId="0" xfId="0" applyNumberFormat="1" applyFont="1" applyAlignment="1">
      <alignment horizontal="right" vertical="center"/>
    </xf>
    <xf numFmtId="0" fontId="15" fillId="0" borderId="24" xfId="0" applyFont="1" applyBorder="1" applyAlignment="1">
      <alignment horizontal="left" vertical="center"/>
    </xf>
    <xf numFmtId="0" fontId="15" fillId="0" borderId="9" xfId="0" applyFont="1" applyBorder="1">
      <alignment vertical="center"/>
    </xf>
    <xf numFmtId="38" fontId="15" fillId="0" borderId="9" xfId="1" applyFont="1" applyFill="1" applyBorder="1" applyAlignment="1">
      <alignment vertical="center"/>
    </xf>
    <xf numFmtId="0" fontId="15" fillId="0" borderId="9" xfId="4" applyFont="1" applyBorder="1">
      <alignment vertical="center"/>
    </xf>
    <xf numFmtId="0" fontId="15" fillId="0" borderId="22" xfId="0" applyFont="1" applyBorder="1" applyAlignment="1">
      <alignment horizontal="left" vertical="center"/>
    </xf>
    <xf numFmtId="0" fontId="15" fillId="0" borderId="25" xfId="0" applyFont="1" applyBorder="1" applyAlignment="1">
      <alignment horizontal="left" vertical="center"/>
    </xf>
    <xf numFmtId="0" fontId="15" fillId="0" borderId="17" xfId="0" applyFont="1" applyBorder="1" applyAlignment="1">
      <alignment horizontal="left" vertical="center"/>
    </xf>
    <xf numFmtId="0" fontId="15" fillId="0" borderId="26" xfId="0" applyFont="1" applyBorder="1">
      <alignment vertical="center"/>
    </xf>
    <xf numFmtId="0" fontId="15" fillId="0" borderId="0" xfId="3" applyFont="1" applyAlignment="1">
      <alignment horizontal="left" vertical="center"/>
    </xf>
    <xf numFmtId="0" fontId="15" fillId="4" borderId="5" xfId="0" applyFont="1" applyFill="1" applyBorder="1">
      <alignment vertical="center"/>
    </xf>
    <xf numFmtId="38" fontId="15" fillId="4" borderId="5" xfId="1" applyFont="1" applyFill="1" applyBorder="1" applyAlignment="1">
      <alignment vertical="center"/>
    </xf>
    <xf numFmtId="0" fontId="15" fillId="4" borderId="27" xfId="0" applyFont="1" applyFill="1" applyBorder="1" applyAlignment="1">
      <alignment horizontal="right" vertical="center"/>
    </xf>
    <xf numFmtId="0" fontId="15" fillId="4" borderId="6" xfId="0" applyFont="1" applyFill="1" applyBorder="1" applyAlignment="1">
      <alignment horizontal="right" vertical="center"/>
    </xf>
    <xf numFmtId="0" fontId="25" fillId="0" borderId="7" xfId="0" applyFont="1" applyBorder="1">
      <alignment vertical="center"/>
    </xf>
    <xf numFmtId="0" fontId="25" fillId="0" borderId="9" xfId="0" applyFont="1" applyBorder="1">
      <alignment vertical="center"/>
    </xf>
    <xf numFmtId="0" fontId="25" fillId="0" borderId="26" xfId="0" applyFont="1" applyBorder="1">
      <alignment vertical="center"/>
    </xf>
    <xf numFmtId="0" fontId="23" fillId="0" borderId="5" xfId="0" applyFont="1" applyBorder="1">
      <alignment vertical="center"/>
    </xf>
    <xf numFmtId="0" fontId="15" fillId="4" borderId="28" xfId="0" applyFont="1" applyFill="1" applyBorder="1">
      <alignment vertical="center"/>
    </xf>
    <xf numFmtId="0" fontId="15" fillId="4" borderId="2" xfId="0" applyFont="1" applyFill="1" applyBorder="1">
      <alignment vertical="center"/>
    </xf>
    <xf numFmtId="0" fontId="42" fillId="0" borderId="22" xfId="5" applyFont="1" applyBorder="1">
      <alignment vertical="center"/>
    </xf>
    <xf numFmtId="0" fontId="15" fillId="0" borderId="9" xfId="5" applyFont="1" applyBorder="1">
      <alignment vertical="center"/>
    </xf>
    <xf numFmtId="0" fontId="25" fillId="0" borderId="9" xfId="5" applyFont="1" applyBorder="1">
      <alignment vertical="center"/>
    </xf>
    <xf numFmtId="0" fontId="25" fillId="0" borderId="9" xfId="5" applyFont="1" applyBorder="1" applyAlignment="1">
      <alignment horizontal="left" vertical="center"/>
    </xf>
    <xf numFmtId="0" fontId="15" fillId="0" borderId="5" xfId="0" applyFont="1" applyBorder="1">
      <alignment vertical="center"/>
    </xf>
    <xf numFmtId="0" fontId="42" fillId="0" borderId="9" xfId="0" applyFont="1" applyBorder="1">
      <alignment vertical="center"/>
    </xf>
    <xf numFmtId="178" fontId="15" fillId="0" borderId="9" xfId="0" applyNumberFormat="1" applyFont="1" applyBorder="1" applyAlignment="1">
      <alignment horizontal="right" vertical="center"/>
    </xf>
    <xf numFmtId="0" fontId="15" fillId="0" borderId="0" xfId="0" applyFont="1" applyAlignment="1">
      <alignment horizontal="left"/>
    </xf>
    <xf numFmtId="0" fontId="15" fillId="4" borderId="0" xfId="0" applyFont="1" applyFill="1" applyAlignment="1">
      <alignment horizontal="right" vertical="center"/>
    </xf>
    <xf numFmtId="0" fontId="18" fillId="4" borderId="0" xfId="0" applyFont="1" applyFill="1" applyAlignment="1">
      <alignment horizontal="right" vertical="center"/>
    </xf>
    <xf numFmtId="0" fontId="15" fillId="4" borderId="2" xfId="0" applyFont="1" applyFill="1" applyBorder="1" applyAlignment="1">
      <alignment horizontal="right" vertical="center"/>
    </xf>
    <xf numFmtId="178" fontId="15" fillId="4" borderId="6" xfId="0" applyNumberFormat="1" applyFont="1" applyFill="1" applyBorder="1" applyAlignment="1">
      <alignment horizontal="right" vertical="center"/>
    </xf>
    <xf numFmtId="178" fontId="15" fillId="4" borderId="4" xfId="0" applyNumberFormat="1" applyFont="1" applyFill="1" applyBorder="1" applyAlignment="1">
      <alignment horizontal="right" vertical="center"/>
    </xf>
    <xf numFmtId="0" fontId="15" fillId="4" borderId="22" xfId="0" applyFont="1" applyFill="1" applyBorder="1" applyAlignment="1">
      <alignment horizontal="right" vertical="center"/>
    </xf>
    <xf numFmtId="0" fontId="15" fillId="4" borderId="2" xfId="0" applyFont="1" applyFill="1" applyBorder="1" applyAlignment="1">
      <alignment horizontal="center" vertical="center"/>
    </xf>
    <xf numFmtId="0" fontId="15" fillId="4" borderId="29" xfId="0" applyFont="1" applyFill="1" applyBorder="1" applyAlignment="1">
      <alignment horizontal="right" vertical="center"/>
    </xf>
    <xf numFmtId="0" fontId="15" fillId="4" borderId="5" xfId="0" applyFont="1" applyFill="1" applyBorder="1" applyAlignment="1">
      <alignment horizontal="right" vertical="center"/>
    </xf>
    <xf numFmtId="0" fontId="18" fillId="4" borderId="2" xfId="0" applyFont="1" applyFill="1" applyBorder="1" applyAlignment="1">
      <alignment horizontal="center" vertical="center"/>
    </xf>
    <xf numFmtId="0" fontId="18" fillId="4" borderId="5" xfId="0" applyFont="1" applyFill="1" applyBorder="1" applyAlignment="1">
      <alignment horizontal="right" vertical="center"/>
    </xf>
    <xf numFmtId="178" fontId="18" fillId="4" borderId="30" xfId="0" applyNumberFormat="1" applyFont="1" applyFill="1" applyBorder="1" applyAlignment="1">
      <alignment horizontal="right" vertical="center"/>
    </xf>
    <xf numFmtId="178" fontId="15" fillId="0" borderId="6" xfId="0" applyNumberFormat="1" applyFont="1" applyBorder="1" applyAlignment="1">
      <alignment horizontal="right" vertical="center"/>
    </xf>
    <xf numFmtId="178" fontId="15" fillId="0" borderId="30" xfId="0" applyNumberFormat="1" applyFont="1" applyBorder="1" applyAlignment="1">
      <alignment horizontal="right" vertical="center"/>
    </xf>
    <xf numFmtId="178" fontId="28" fillId="0" borderId="30" xfId="0" applyNumberFormat="1" applyFont="1" applyBorder="1" applyAlignment="1">
      <alignment horizontal="right" vertical="center"/>
    </xf>
    <xf numFmtId="178" fontId="15" fillId="0" borderId="26" xfId="0" applyNumberFormat="1" applyFont="1" applyBorder="1" applyAlignment="1">
      <alignment horizontal="right" vertical="center"/>
    </xf>
    <xf numFmtId="38" fontId="42" fillId="0" borderId="19" xfId="1" applyFont="1" applyFill="1" applyBorder="1" applyAlignment="1">
      <alignment vertical="center"/>
    </xf>
    <xf numFmtId="38" fontId="15" fillId="0" borderId="22" xfId="1" applyFont="1" applyFill="1" applyBorder="1" applyAlignment="1">
      <alignment vertical="center"/>
    </xf>
    <xf numFmtId="38" fontId="42" fillId="0" borderId="9" xfId="1" applyFont="1" applyFill="1" applyBorder="1" applyAlignment="1">
      <alignment vertical="center"/>
    </xf>
    <xf numFmtId="0" fontId="12" fillId="4" borderId="6" xfId="0" applyFont="1" applyFill="1" applyBorder="1" applyAlignment="1">
      <alignment horizontal="center" vertical="center" wrapText="1"/>
    </xf>
    <xf numFmtId="178" fontId="3" fillId="0" borderId="6" xfId="0" applyNumberFormat="1" applyFont="1" applyBorder="1" applyAlignment="1">
      <alignment horizontal="right" vertical="center"/>
    </xf>
    <xf numFmtId="178" fontId="5" fillId="4" borderId="6" xfId="1" applyNumberFormat="1" applyFont="1" applyFill="1" applyBorder="1" applyAlignment="1">
      <alignment horizontal="right" vertical="center"/>
    </xf>
    <xf numFmtId="178" fontId="5" fillId="4" borderId="30" xfId="1" applyNumberFormat="1" applyFont="1" applyFill="1" applyBorder="1" applyAlignment="1">
      <alignment horizontal="right" vertical="center"/>
    </xf>
    <xf numFmtId="38" fontId="44" fillId="0" borderId="9" xfId="1" applyFont="1" applyFill="1" applyBorder="1" applyAlignment="1">
      <alignment vertical="center"/>
    </xf>
    <xf numFmtId="178" fontId="15" fillId="0" borderId="27" xfId="0" applyNumberFormat="1" applyFont="1" applyBorder="1" applyAlignment="1">
      <alignment horizontal="right" vertical="center"/>
    </xf>
    <xf numFmtId="178" fontId="15" fillId="0" borderId="31" xfId="0" applyNumberFormat="1" applyFont="1" applyBorder="1" applyAlignment="1">
      <alignment horizontal="right" vertical="center"/>
    </xf>
    <xf numFmtId="178" fontId="15" fillId="0" borderId="32" xfId="0" applyNumberFormat="1" applyFont="1" applyBorder="1" applyAlignment="1">
      <alignment horizontal="right" vertical="center"/>
    </xf>
    <xf numFmtId="178" fontId="15" fillId="0" borderId="4" xfId="0" applyNumberFormat="1" applyFont="1" applyBorder="1" applyAlignment="1">
      <alignment horizontal="right" vertical="center"/>
    </xf>
    <xf numFmtId="0" fontId="42" fillId="0" borderId="24" xfId="0" applyFont="1" applyBorder="1" applyAlignment="1">
      <alignment horizontal="left" vertical="center"/>
    </xf>
    <xf numFmtId="0" fontId="42" fillId="0" borderId="22" xfId="0" applyFont="1" applyBorder="1" applyAlignment="1">
      <alignment horizontal="left" vertical="center"/>
    </xf>
    <xf numFmtId="0" fontId="28" fillId="0" borderId="5" xfId="0" applyFont="1" applyBorder="1">
      <alignment vertical="center"/>
    </xf>
    <xf numFmtId="0" fontId="28" fillId="0" borderId="33" xfId="0" applyFont="1" applyBorder="1">
      <alignment vertical="center"/>
    </xf>
    <xf numFmtId="0" fontId="15" fillId="4" borderId="17" xfId="0" applyFont="1" applyFill="1" applyBorder="1">
      <alignment vertical="center"/>
    </xf>
    <xf numFmtId="0" fontId="28" fillId="4" borderId="7" xfId="0" applyFont="1" applyFill="1" applyBorder="1">
      <alignment vertical="center"/>
    </xf>
    <xf numFmtId="0" fontId="32" fillId="0" borderId="7" xfId="0" applyFont="1" applyBorder="1">
      <alignment vertical="center"/>
    </xf>
    <xf numFmtId="0" fontId="28" fillId="4" borderId="14" xfId="0" applyFont="1" applyFill="1" applyBorder="1">
      <alignment vertical="center"/>
    </xf>
    <xf numFmtId="0" fontId="32" fillId="0" borderId="26" xfId="0" applyFont="1" applyBorder="1">
      <alignment vertical="center"/>
    </xf>
    <xf numFmtId="0" fontId="28" fillId="0" borderId="34" xfId="0" applyFont="1" applyBorder="1">
      <alignment vertical="center"/>
    </xf>
    <xf numFmtId="0" fontId="28" fillId="0" borderId="5" xfId="0" applyFont="1" applyBorder="1" applyAlignment="1">
      <alignment horizontal="center" vertical="center"/>
    </xf>
    <xf numFmtId="0" fontId="28" fillId="0" borderId="35" xfId="0" applyFont="1" applyBorder="1">
      <alignment vertical="center"/>
    </xf>
    <xf numFmtId="0" fontId="28" fillId="0" borderId="29" xfId="0" applyFont="1" applyBorder="1">
      <alignment vertical="center"/>
    </xf>
    <xf numFmtId="38" fontId="25" fillId="0" borderId="21" xfId="1" applyFont="1" applyFill="1" applyBorder="1" applyAlignment="1">
      <alignment vertical="center"/>
    </xf>
    <xf numFmtId="38" fontId="25" fillId="0" borderId="7" xfId="1" applyFont="1" applyFill="1" applyBorder="1" applyAlignment="1">
      <alignment vertical="center"/>
    </xf>
    <xf numFmtId="0" fontId="15" fillId="0" borderId="7" xfId="5" applyFont="1" applyBorder="1" applyAlignment="1">
      <alignment horizontal="left" vertical="center"/>
    </xf>
    <xf numFmtId="0" fontId="15" fillId="0" borderId="21" xfId="5" applyFont="1" applyBorder="1">
      <alignment vertical="center"/>
    </xf>
    <xf numFmtId="0" fontId="15" fillId="0" borderId="14" xfId="5" applyFont="1" applyBorder="1" applyAlignment="1">
      <alignment horizontal="left" vertical="center"/>
    </xf>
    <xf numFmtId="0" fontId="25" fillId="0" borderId="7" xfId="5" applyFont="1" applyBorder="1" applyAlignment="1">
      <alignment horizontal="left" vertical="center"/>
    </xf>
    <xf numFmtId="0" fontId="25" fillId="0" borderId="21" xfId="5" applyFont="1" applyBorder="1" applyAlignment="1">
      <alignment horizontal="left" vertical="center"/>
    </xf>
    <xf numFmtId="0" fontId="25" fillId="0" borderId="17" xfId="5" applyFont="1" applyBorder="1" applyAlignment="1">
      <alignment horizontal="left" vertical="center"/>
    </xf>
    <xf numFmtId="0" fontId="25" fillId="0" borderId="26" xfId="5" applyFont="1" applyBorder="1" applyAlignment="1">
      <alignment horizontal="left" vertical="center"/>
    </xf>
    <xf numFmtId="0" fontId="3" fillId="0" borderId="5" xfId="0" applyFont="1" applyBorder="1">
      <alignment vertical="center"/>
    </xf>
    <xf numFmtId="0" fontId="3" fillId="0" borderId="33" xfId="0" applyFont="1" applyBorder="1">
      <alignment vertical="center"/>
    </xf>
    <xf numFmtId="0" fontId="3" fillId="0" borderId="29"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5" xfId="0" applyFont="1" applyBorder="1">
      <alignment vertical="center"/>
    </xf>
    <xf numFmtId="0" fontId="3" fillId="0" borderId="34" xfId="0" applyFont="1" applyBorder="1">
      <alignment vertical="center"/>
    </xf>
    <xf numFmtId="0" fontId="3" fillId="0" borderId="38" xfId="0" applyFont="1" applyBorder="1">
      <alignment vertical="center"/>
    </xf>
    <xf numFmtId="0" fontId="28" fillId="0" borderId="37" xfId="0" applyFont="1" applyBorder="1">
      <alignment vertical="center"/>
    </xf>
    <xf numFmtId="0" fontId="42" fillId="0" borderId="0" xfId="0" applyFont="1" applyAlignment="1">
      <alignment horizontal="left" vertical="center"/>
    </xf>
    <xf numFmtId="0" fontId="28" fillId="0" borderId="36" xfId="0" applyFont="1" applyBorder="1">
      <alignment vertical="center"/>
    </xf>
    <xf numFmtId="0" fontId="28" fillId="0" borderId="38" xfId="0" applyFont="1" applyBorder="1">
      <alignment vertical="center"/>
    </xf>
    <xf numFmtId="0" fontId="15" fillId="4" borderId="30" xfId="0" applyFont="1" applyFill="1" applyBorder="1" applyAlignment="1">
      <alignment horizontal="center" vertical="center"/>
    </xf>
    <xf numFmtId="0" fontId="15" fillId="0" borderId="6" xfId="0" applyFont="1" applyBorder="1" applyAlignment="1">
      <alignment horizontal="center" vertical="center"/>
    </xf>
    <xf numFmtId="178" fontId="15" fillId="0" borderId="2" xfId="0" applyNumberFormat="1" applyFont="1" applyBorder="1" applyAlignment="1">
      <alignment horizontal="right" vertical="center"/>
    </xf>
    <xf numFmtId="0" fontId="15" fillId="0" borderId="6" xfId="0" applyFont="1" applyBorder="1" applyAlignment="1">
      <alignment horizontal="right" vertical="center"/>
    </xf>
    <xf numFmtId="178" fontId="15" fillId="0" borderId="39" xfId="0" applyNumberFormat="1" applyFont="1" applyBorder="1" applyAlignment="1">
      <alignment horizontal="right" vertical="center"/>
    </xf>
    <xf numFmtId="178" fontId="15" fillId="4" borderId="27" xfId="0" applyNumberFormat="1" applyFont="1" applyFill="1" applyBorder="1" applyAlignment="1">
      <alignment horizontal="right" vertical="center"/>
    </xf>
    <xf numFmtId="0" fontId="15" fillId="0" borderId="17" xfId="0" applyFont="1" applyBorder="1">
      <alignment vertical="center"/>
    </xf>
    <xf numFmtId="0" fontId="0" fillId="0" borderId="5" xfId="0" applyBorder="1">
      <alignment vertical="center"/>
    </xf>
    <xf numFmtId="0" fontId="0" fillId="0" borderId="35" xfId="0" applyBorder="1">
      <alignment vertical="center"/>
    </xf>
    <xf numFmtId="0" fontId="0" fillId="0" borderId="29" xfId="0" applyBorder="1">
      <alignment vertical="center"/>
    </xf>
    <xf numFmtId="0" fontId="0" fillId="0" borderId="37" xfId="0" applyBorder="1">
      <alignment vertical="center"/>
    </xf>
    <xf numFmtId="0" fontId="0" fillId="0" borderId="36" xfId="0" applyBorder="1">
      <alignment vertical="center"/>
    </xf>
    <xf numFmtId="178" fontId="15" fillId="0" borderId="32" xfId="0" applyNumberFormat="1" applyFont="1" applyBorder="1">
      <alignment vertical="center"/>
    </xf>
    <xf numFmtId="0" fontId="0" fillId="4" borderId="28" xfId="0" applyFill="1" applyBorder="1" applyAlignment="1">
      <alignment horizontal="center" vertical="center"/>
    </xf>
    <xf numFmtId="0" fontId="0" fillId="4" borderId="28" xfId="0" applyFill="1" applyBorder="1">
      <alignment vertical="center"/>
    </xf>
    <xf numFmtId="0" fontId="0" fillId="4" borderId="3" xfId="0" applyFill="1" applyBorder="1" applyAlignment="1">
      <alignment horizontal="center" vertical="center"/>
    </xf>
    <xf numFmtId="0" fontId="0" fillId="4" borderId="40" xfId="0" applyFill="1" applyBorder="1" applyAlignment="1">
      <alignment horizontal="center" vertical="center" wrapText="1"/>
    </xf>
    <xf numFmtId="0" fontId="0" fillId="4" borderId="41" xfId="0" applyFill="1" applyBorder="1" applyAlignment="1">
      <alignment horizontal="center" vertical="center" wrapText="1"/>
    </xf>
    <xf numFmtId="38" fontId="45" fillId="0" borderId="24" xfId="1" applyFont="1" applyFill="1" applyBorder="1" applyAlignment="1">
      <alignment vertical="center"/>
    </xf>
    <xf numFmtId="38" fontId="0" fillId="0" borderId="19" xfId="1" applyFont="1" applyFill="1" applyBorder="1" applyAlignment="1">
      <alignment vertical="center"/>
    </xf>
    <xf numFmtId="38" fontId="38" fillId="0" borderId="19" xfId="1" applyFont="1" applyFill="1" applyBorder="1" applyAlignment="1">
      <alignment vertical="center"/>
    </xf>
    <xf numFmtId="38" fontId="38" fillId="0" borderId="21" xfId="1" applyFont="1" applyFill="1" applyBorder="1" applyAlignment="1">
      <alignment vertical="center"/>
    </xf>
    <xf numFmtId="178" fontId="0" fillId="0" borderId="20" xfId="0" applyNumberFormat="1" applyBorder="1" applyAlignment="1">
      <alignment horizontal="right" vertical="center"/>
    </xf>
    <xf numFmtId="178" fontId="0" fillId="0" borderId="19" xfId="0" applyNumberFormat="1" applyBorder="1" applyAlignment="1">
      <alignment horizontal="right" vertical="center"/>
    </xf>
    <xf numFmtId="178" fontId="0" fillId="0" borderId="21" xfId="0" applyNumberFormat="1" applyBorder="1" applyAlignment="1">
      <alignment horizontal="right" vertical="center"/>
    </xf>
    <xf numFmtId="38" fontId="0" fillId="0" borderId="0" xfId="1" applyFont="1" applyFill="1" applyBorder="1" applyAlignment="1">
      <alignment vertical="center"/>
    </xf>
    <xf numFmtId="38" fontId="38" fillId="0" borderId="0" xfId="1" applyFont="1" applyFill="1" applyBorder="1" applyAlignment="1">
      <alignment vertical="center"/>
    </xf>
    <xf numFmtId="38" fontId="38" fillId="0" borderId="7" xfId="1" applyFont="1" applyFill="1" applyBorder="1" applyAlignment="1">
      <alignment vertical="center"/>
    </xf>
    <xf numFmtId="178" fontId="0" fillId="0" borderId="15" xfId="0" applyNumberFormat="1" applyBorder="1" applyAlignment="1">
      <alignment horizontal="right" vertical="center"/>
    </xf>
    <xf numFmtId="178" fontId="0" fillId="0" borderId="0" xfId="0" applyNumberFormat="1" applyAlignment="1">
      <alignment horizontal="right" vertical="center"/>
    </xf>
    <xf numFmtId="178" fontId="0" fillId="0" borderId="42" xfId="0" applyNumberFormat="1" applyBorder="1" applyAlignment="1">
      <alignment horizontal="right" vertical="center"/>
    </xf>
    <xf numFmtId="0" fontId="38" fillId="0" borderId="0" xfId="0" applyFont="1">
      <alignment vertical="center"/>
    </xf>
    <xf numFmtId="0" fontId="38" fillId="0" borderId="7" xfId="0" applyFont="1" applyBorder="1">
      <alignment vertical="center"/>
    </xf>
    <xf numFmtId="0" fontId="0" fillId="0" borderId="0" xfId="5" applyFont="1" applyAlignment="1">
      <alignment horizontal="left" vertical="center"/>
    </xf>
    <xf numFmtId="0" fontId="0" fillId="0" borderId="7" xfId="5" applyFont="1" applyBorder="1" applyAlignment="1">
      <alignment horizontal="left" vertical="center"/>
    </xf>
    <xf numFmtId="0" fontId="0" fillId="0" borderId="19" xfId="5" applyFont="1" applyBorder="1">
      <alignment vertical="center"/>
    </xf>
    <xf numFmtId="0" fontId="0" fillId="0" borderId="21" xfId="5" applyFont="1" applyBorder="1">
      <alignment vertical="center"/>
    </xf>
    <xf numFmtId="178" fontId="0" fillId="0" borderId="43" xfId="0" applyNumberFormat="1" applyBorder="1" applyAlignment="1">
      <alignment horizontal="right" vertical="center"/>
    </xf>
    <xf numFmtId="38" fontId="0" fillId="0" borderId="22" xfId="1" applyFont="1" applyFill="1" applyBorder="1" applyAlignment="1">
      <alignment vertical="center"/>
    </xf>
    <xf numFmtId="0" fontId="45" fillId="0" borderId="8" xfId="5" applyFont="1" applyBorder="1">
      <alignment vertical="center"/>
    </xf>
    <xf numFmtId="0" fontId="0" fillId="0" borderId="8" xfId="5" applyFont="1" applyBorder="1">
      <alignment vertical="center"/>
    </xf>
    <xf numFmtId="0" fontId="0" fillId="0" borderId="8" xfId="5" applyFont="1" applyBorder="1" applyAlignment="1">
      <alignment horizontal="left" vertical="center"/>
    </xf>
    <xf numFmtId="0" fontId="0" fillId="0" borderId="14" xfId="5" applyFont="1" applyBorder="1" applyAlignment="1">
      <alignment horizontal="left" vertical="center"/>
    </xf>
    <xf numFmtId="178" fontId="0" fillId="0" borderId="18" xfId="0" applyNumberFormat="1" applyBorder="1" applyAlignment="1">
      <alignment horizontal="right" vertical="center"/>
    </xf>
    <xf numFmtId="178" fontId="0" fillId="0" borderId="8" xfId="0" applyNumberFormat="1" applyBorder="1" applyAlignment="1">
      <alignment horizontal="right" vertical="center"/>
    </xf>
    <xf numFmtId="178" fontId="0" fillId="0" borderId="44" xfId="0" applyNumberFormat="1" applyBorder="1" applyAlignment="1">
      <alignment horizontal="right" vertical="center"/>
    </xf>
    <xf numFmtId="0" fontId="0" fillId="0" borderId="0" xfId="5" applyFont="1">
      <alignment vertical="center"/>
    </xf>
    <xf numFmtId="178" fontId="0" fillId="0" borderId="7" xfId="0" applyNumberFormat="1" applyBorder="1" applyAlignment="1">
      <alignment horizontal="right" vertical="center"/>
    </xf>
    <xf numFmtId="0" fontId="0" fillId="0" borderId="0" xfId="4" applyFont="1">
      <alignment vertical="center"/>
    </xf>
    <xf numFmtId="0" fontId="38" fillId="0" borderId="0" xfId="5" applyFont="1" applyAlignment="1">
      <alignment horizontal="left" vertical="center"/>
    </xf>
    <xf numFmtId="0" fontId="38" fillId="0" borderId="7" xfId="5" applyFont="1" applyBorder="1" applyAlignment="1">
      <alignment horizontal="left" vertical="center"/>
    </xf>
    <xf numFmtId="0" fontId="38" fillId="0" borderId="0" xfId="5" applyFont="1">
      <alignment vertical="center"/>
    </xf>
    <xf numFmtId="0" fontId="38" fillId="0" borderId="19" xfId="5" applyFont="1" applyBorder="1">
      <alignment vertical="center"/>
    </xf>
    <xf numFmtId="0" fontId="38" fillId="0" borderId="19" xfId="5" applyFont="1" applyBorder="1" applyAlignment="1">
      <alignment horizontal="left" vertical="center"/>
    </xf>
    <xf numFmtId="0" fontId="38" fillId="0" borderId="21" xfId="5" applyFont="1" applyBorder="1" applyAlignment="1">
      <alignment horizontal="left" vertical="center"/>
    </xf>
    <xf numFmtId="178" fontId="2" fillId="4" borderId="20" xfId="1" applyNumberFormat="1" applyFont="1" applyFill="1" applyBorder="1" applyAlignment="1">
      <alignment horizontal="right" vertical="center"/>
    </xf>
    <xf numFmtId="0" fontId="45" fillId="0" borderId="22" xfId="5" applyFont="1" applyBorder="1">
      <alignment vertical="center"/>
    </xf>
    <xf numFmtId="0" fontId="38" fillId="0" borderId="22" xfId="5" applyFont="1" applyBorder="1">
      <alignment vertical="center"/>
    </xf>
    <xf numFmtId="0" fontId="38" fillId="0" borderId="22" xfId="5" applyFont="1" applyBorder="1" applyAlignment="1">
      <alignment horizontal="left" vertical="center"/>
    </xf>
    <xf numFmtId="0" fontId="39" fillId="0" borderId="22" xfId="5" applyFont="1" applyBorder="1" applyAlignment="1">
      <alignment horizontal="left" vertical="center"/>
    </xf>
    <xf numFmtId="0" fontId="38" fillId="0" borderId="17" xfId="5" applyFont="1" applyBorder="1" applyAlignment="1">
      <alignment horizontal="left" vertical="center"/>
    </xf>
    <xf numFmtId="178" fontId="0" fillId="0" borderId="16" xfId="0" applyNumberFormat="1" applyBorder="1" applyAlignment="1">
      <alignment horizontal="right" vertical="center"/>
    </xf>
    <xf numFmtId="178" fontId="0" fillId="0" borderId="22" xfId="0" applyNumberFormat="1" applyBorder="1" applyAlignment="1">
      <alignment horizontal="right" vertical="center"/>
    </xf>
    <xf numFmtId="178" fontId="0" fillId="0" borderId="17" xfId="0" applyNumberFormat="1" applyBorder="1" applyAlignment="1">
      <alignment horizontal="right" vertical="center"/>
    </xf>
    <xf numFmtId="178" fontId="2" fillId="4" borderId="16" xfId="1" applyNumberFormat="1" applyFont="1" applyFill="1" applyBorder="1" applyAlignment="1">
      <alignment horizontal="right" vertical="center"/>
    </xf>
    <xf numFmtId="38" fontId="45" fillId="0" borderId="9" xfId="1" applyFont="1" applyFill="1" applyBorder="1" applyAlignment="1">
      <alignment vertical="center"/>
    </xf>
    <xf numFmtId="0" fontId="0" fillId="0" borderId="9" xfId="5" applyFont="1" applyBorder="1">
      <alignment vertical="center"/>
    </xf>
    <xf numFmtId="0" fontId="38" fillId="0" borderId="9" xfId="5" applyFont="1" applyBorder="1">
      <alignment vertical="center"/>
    </xf>
    <xf numFmtId="0" fontId="38" fillId="0" borderId="9" xfId="5" applyFont="1" applyBorder="1" applyAlignment="1">
      <alignment horizontal="left" vertical="center"/>
    </xf>
    <xf numFmtId="0" fontId="38" fillId="0" borderId="26" xfId="5" applyFont="1" applyBorder="1" applyAlignment="1">
      <alignment horizontal="left" vertical="center"/>
    </xf>
    <xf numFmtId="178" fontId="0" fillId="0" borderId="23" xfId="0" applyNumberFormat="1" applyBorder="1" applyAlignment="1">
      <alignment horizontal="right" vertical="center"/>
    </xf>
    <xf numFmtId="178" fontId="0" fillId="0" borderId="9" xfId="0" applyNumberFormat="1" applyBorder="1" applyAlignment="1">
      <alignment horizontal="right" vertical="center"/>
    </xf>
    <xf numFmtId="178" fontId="0" fillId="0" borderId="26" xfId="0" applyNumberFormat="1" applyBorder="1" applyAlignment="1">
      <alignment horizontal="right" vertical="center"/>
    </xf>
    <xf numFmtId="178" fontId="2" fillId="4" borderId="23" xfId="1" applyNumberFormat="1" applyFont="1" applyFill="1" applyBorder="1" applyAlignment="1">
      <alignment horizontal="right" vertical="center"/>
    </xf>
    <xf numFmtId="0" fontId="15" fillId="0" borderId="0" xfId="0" applyFont="1" applyAlignment="1">
      <alignment vertical="center" wrapText="1"/>
    </xf>
    <xf numFmtId="0" fontId="15" fillId="0" borderId="0" xfId="0" applyFont="1" applyAlignment="1">
      <alignment vertical="top"/>
    </xf>
    <xf numFmtId="0" fontId="15" fillId="0" borderId="0" xfId="0" applyFont="1" applyAlignment="1">
      <alignment vertical="top" wrapText="1"/>
    </xf>
    <xf numFmtId="178" fontId="15" fillId="0" borderId="0" xfId="0" applyNumberFormat="1" applyFont="1">
      <alignment vertical="center"/>
    </xf>
    <xf numFmtId="0" fontId="15" fillId="0" borderId="0" xfId="0" applyFont="1" applyAlignment="1">
      <alignment horizontal="left" vertical="top" wrapText="1"/>
    </xf>
    <xf numFmtId="0" fontId="15" fillId="0" borderId="0" xfId="0" applyFont="1" applyAlignment="1">
      <alignment horizontal="left" vertical="center" wrapText="1"/>
    </xf>
    <xf numFmtId="49" fontId="15" fillId="0" borderId="0" xfId="0" applyNumberFormat="1" applyFont="1">
      <alignment vertical="center"/>
    </xf>
    <xf numFmtId="49" fontId="15" fillId="0" borderId="0" xfId="0" applyNumberFormat="1" applyFont="1" applyAlignment="1">
      <alignment vertical="top"/>
    </xf>
    <xf numFmtId="49" fontId="15" fillId="0" borderId="0" xfId="0" applyNumberFormat="1" applyFont="1" applyAlignment="1">
      <alignment horizontal="left" vertical="top" wrapText="1"/>
    </xf>
    <xf numFmtId="0" fontId="15" fillId="0" borderId="0" xfId="0" applyFont="1" applyAlignment="1">
      <alignment horizontal="center" vertical="center" wrapText="1"/>
    </xf>
    <xf numFmtId="9" fontId="15" fillId="0" borderId="0" xfId="7" applyFont="1" applyBorder="1" applyAlignment="1">
      <alignment horizontal="center" vertical="center" wrapText="1"/>
    </xf>
    <xf numFmtId="178" fontId="15" fillId="0" borderId="0" xfId="0" applyNumberFormat="1" applyFont="1" applyAlignment="1">
      <alignment horizontal="center" vertical="center" wrapText="1"/>
    </xf>
    <xf numFmtId="9" fontId="15" fillId="0" borderId="0" xfId="7" applyFont="1" applyBorder="1" applyAlignment="1">
      <alignment vertical="center" wrapText="1"/>
    </xf>
    <xf numFmtId="178" fontId="15" fillId="0" borderId="0" xfId="0" applyNumberFormat="1" applyFont="1" applyAlignment="1">
      <alignment vertical="center" wrapText="1"/>
    </xf>
    <xf numFmtId="179" fontId="15" fillId="0" borderId="0" xfId="0" applyNumberFormat="1" applyFont="1" applyAlignment="1">
      <alignment horizontal="center" vertical="center" wrapText="1"/>
    </xf>
    <xf numFmtId="179" fontId="15" fillId="0" borderId="0" xfId="0" applyNumberFormat="1" applyFont="1" applyAlignment="1">
      <alignment vertical="center" wrapText="1"/>
    </xf>
    <xf numFmtId="0" fontId="15" fillId="0" borderId="0" xfId="0" applyFont="1" applyAlignment="1">
      <alignment horizontal="left" vertical="top"/>
    </xf>
    <xf numFmtId="3" fontId="15" fillId="0" borderId="0" xfId="0" applyNumberFormat="1" applyFont="1">
      <alignment vertical="center"/>
    </xf>
    <xf numFmtId="0" fontId="23" fillId="0" borderId="0" xfId="0" applyFont="1" applyAlignment="1">
      <alignment horizontal="right" vertical="center"/>
    </xf>
    <xf numFmtId="180" fontId="15" fillId="0" borderId="19" xfId="0" applyNumberFormat="1" applyFont="1" applyBorder="1">
      <alignment vertical="center"/>
    </xf>
    <xf numFmtId="180" fontId="15" fillId="0" borderId="0" xfId="0" applyNumberFormat="1" applyFont="1">
      <alignment vertical="center"/>
    </xf>
    <xf numFmtId="0" fontId="15" fillId="0" borderId="22" xfId="0" applyFont="1" applyBorder="1" applyAlignment="1">
      <alignment horizontal="center" vertical="center"/>
    </xf>
    <xf numFmtId="178" fontId="15" fillId="4" borderId="29" xfId="0" applyNumberFormat="1" applyFont="1" applyFill="1" applyBorder="1" applyAlignment="1">
      <alignment horizontal="right" vertical="center"/>
    </xf>
    <xf numFmtId="178" fontId="15" fillId="4" borderId="22" xfId="0" applyNumberFormat="1" applyFont="1" applyFill="1" applyBorder="1" applyAlignment="1">
      <alignment horizontal="right" vertical="center"/>
    </xf>
    <xf numFmtId="38" fontId="15" fillId="4" borderId="35" xfId="1" applyFont="1" applyFill="1" applyBorder="1" applyAlignment="1">
      <alignment horizontal="center" vertical="center"/>
    </xf>
    <xf numFmtId="38" fontId="15" fillId="4" borderId="9" xfId="1" applyFont="1" applyFill="1" applyBorder="1" applyAlignment="1">
      <alignment horizontal="center" vertical="center"/>
    </xf>
    <xf numFmtId="0" fontId="15" fillId="0" borderId="35" xfId="0" applyFont="1" applyBorder="1" applyAlignment="1">
      <alignment horizontal="center" vertical="center"/>
    </xf>
    <xf numFmtId="0" fontId="15" fillId="0" borderId="9" xfId="0" applyFont="1" applyBorder="1" applyAlignment="1">
      <alignment horizontal="center" vertical="center"/>
    </xf>
    <xf numFmtId="178" fontId="15" fillId="4" borderId="35" xfId="0" applyNumberFormat="1" applyFont="1" applyFill="1" applyBorder="1" applyAlignment="1">
      <alignment horizontal="right" vertical="center"/>
    </xf>
    <xf numFmtId="178" fontId="15" fillId="4" borderId="9" xfId="0" applyNumberFormat="1" applyFont="1" applyFill="1" applyBorder="1" applyAlignment="1">
      <alignment horizontal="right" vertical="center"/>
    </xf>
    <xf numFmtId="178" fontId="15" fillId="4" borderId="5" xfId="0" applyNumberFormat="1" applyFont="1" applyFill="1" applyBorder="1" applyAlignment="1">
      <alignment horizontal="right" vertical="center"/>
    </xf>
    <xf numFmtId="178" fontId="15" fillId="4" borderId="0" xfId="0" applyNumberFormat="1" applyFont="1" applyFill="1" applyAlignment="1">
      <alignment horizontal="right" vertical="center"/>
    </xf>
    <xf numFmtId="0" fontId="15" fillId="4" borderId="5" xfId="0" applyFont="1" applyFill="1" applyBorder="1" applyAlignment="1">
      <alignment horizontal="right" vertical="center"/>
    </xf>
    <xf numFmtId="0" fontId="15" fillId="4" borderId="0" xfId="0" applyFont="1" applyFill="1" applyAlignment="1">
      <alignment horizontal="right" vertical="center"/>
    </xf>
    <xf numFmtId="0" fontId="15" fillId="0" borderId="19" xfId="0" applyFont="1" applyBorder="1" applyAlignment="1">
      <alignment horizontal="center" vertical="center"/>
    </xf>
    <xf numFmtId="0" fontId="15" fillId="4" borderId="36" xfId="0" applyFont="1" applyFill="1" applyBorder="1" applyAlignment="1">
      <alignment horizontal="right" vertical="center"/>
    </xf>
    <xf numFmtId="0" fontId="15" fillId="4" borderId="19" xfId="0" applyFont="1" applyFill="1" applyBorder="1" applyAlignment="1">
      <alignment horizontal="right" vertical="center"/>
    </xf>
    <xf numFmtId="178" fontId="15" fillId="4" borderId="36" xfId="0" applyNumberFormat="1" applyFont="1" applyFill="1" applyBorder="1" applyAlignment="1">
      <alignment horizontal="right" vertical="center"/>
    </xf>
    <xf numFmtId="178" fontId="15" fillId="4" borderId="19" xfId="0" applyNumberFormat="1" applyFont="1" applyFill="1" applyBorder="1" applyAlignment="1">
      <alignment horizontal="right" vertical="center"/>
    </xf>
    <xf numFmtId="38" fontId="15" fillId="4" borderId="8" xfId="1" applyFont="1" applyFill="1" applyBorder="1" applyAlignment="1">
      <alignment horizontal="center" vertical="center"/>
    </xf>
    <xf numFmtId="0" fontId="27" fillId="0" borderId="0" xfId="0" applyFont="1" applyAlignment="1">
      <alignment horizontal="right" vertical="center"/>
    </xf>
    <xf numFmtId="0" fontId="29" fillId="0" borderId="0" xfId="0" applyFont="1" applyAlignment="1">
      <alignment horizontal="center"/>
    </xf>
    <xf numFmtId="0" fontId="15" fillId="0" borderId="0" xfId="0" applyFont="1" applyAlignment="1">
      <alignment horizontal="center" vertical="center"/>
    </xf>
    <xf numFmtId="0" fontId="15" fillId="4" borderId="35"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9" xfId="0" applyFont="1" applyFill="1" applyBorder="1">
      <alignment vertical="center"/>
    </xf>
    <xf numFmtId="0" fontId="15" fillId="4" borderId="34" xfId="0" applyFont="1" applyFill="1" applyBorder="1" applyAlignment="1">
      <alignment horizontal="right" vertical="center"/>
    </xf>
    <xf numFmtId="0" fontId="15" fillId="4" borderId="28" xfId="0" applyFont="1" applyFill="1" applyBorder="1" applyAlignment="1">
      <alignment horizontal="right" vertical="center"/>
    </xf>
    <xf numFmtId="0" fontId="15" fillId="4" borderId="4" xfId="0" applyFont="1" applyFill="1" applyBorder="1" applyAlignment="1">
      <alignment horizontal="center" vertical="center"/>
    </xf>
    <xf numFmtId="178" fontId="18" fillId="4" borderId="5" xfId="0" applyNumberFormat="1" applyFont="1" applyFill="1" applyBorder="1" applyAlignment="1">
      <alignment horizontal="right" vertical="center"/>
    </xf>
    <xf numFmtId="178" fontId="18" fillId="4" borderId="0" xfId="0" applyNumberFormat="1" applyFont="1" applyFill="1" applyAlignment="1">
      <alignment horizontal="right" vertical="center"/>
    </xf>
    <xf numFmtId="0" fontId="37" fillId="0" borderId="0" xfId="0" applyFont="1" applyAlignment="1">
      <alignment horizontal="right" vertical="center"/>
    </xf>
    <xf numFmtId="0" fontId="36" fillId="0" borderId="0" xfId="0" applyFont="1" applyAlignment="1">
      <alignment horizontal="center"/>
    </xf>
    <xf numFmtId="49" fontId="18" fillId="0" borderId="0" xfId="0" applyNumberFormat="1" applyFont="1" applyAlignment="1">
      <alignment horizontal="center" vertical="center"/>
    </xf>
    <xf numFmtId="0" fontId="18" fillId="4" borderId="35"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9" xfId="0" applyFont="1" applyFill="1" applyBorder="1">
      <alignment vertical="center"/>
    </xf>
    <xf numFmtId="0" fontId="18" fillId="4" borderId="5" xfId="0" applyFont="1" applyFill="1" applyBorder="1" applyAlignment="1">
      <alignment horizontal="right" vertical="center"/>
    </xf>
    <xf numFmtId="0" fontId="18" fillId="4" borderId="0" xfId="0" applyFont="1" applyFill="1" applyAlignment="1">
      <alignment horizontal="right" vertical="center"/>
    </xf>
    <xf numFmtId="38" fontId="18" fillId="4" borderId="8" xfId="1" applyFont="1" applyFill="1" applyBorder="1" applyAlignment="1">
      <alignment horizontal="center" vertical="center"/>
    </xf>
    <xf numFmtId="178" fontId="18" fillId="4" borderId="37" xfId="0" applyNumberFormat="1" applyFont="1" applyFill="1" applyBorder="1" applyAlignment="1">
      <alignment horizontal="right" vertical="center"/>
    </xf>
    <xf numFmtId="178" fontId="18" fillId="4" borderId="8" xfId="0" applyNumberFormat="1" applyFont="1" applyFill="1" applyBorder="1" applyAlignment="1">
      <alignment horizontal="right" vertical="center"/>
    </xf>
    <xf numFmtId="38" fontId="18" fillId="4" borderId="35" xfId="1" applyFont="1" applyFill="1" applyBorder="1" applyAlignment="1">
      <alignment horizontal="center" vertical="center"/>
    </xf>
    <xf numFmtId="38" fontId="18" fillId="4" borderId="9" xfId="1" applyFont="1" applyFill="1" applyBorder="1" applyAlignment="1">
      <alignment horizontal="center" vertical="center"/>
    </xf>
    <xf numFmtId="0" fontId="18" fillId="0" borderId="9" xfId="0" applyFont="1" applyBorder="1" applyAlignment="1">
      <alignment horizontal="center" vertical="center"/>
    </xf>
    <xf numFmtId="178" fontId="18" fillId="4" borderId="35" xfId="0" applyNumberFormat="1" applyFont="1" applyFill="1" applyBorder="1" applyAlignment="1">
      <alignment horizontal="right" vertical="center"/>
    </xf>
    <xf numFmtId="178" fontId="18" fillId="4" borderId="9" xfId="0" applyNumberFormat="1" applyFont="1" applyFill="1" applyBorder="1" applyAlignment="1">
      <alignment horizontal="right" vertical="center"/>
    </xf>
    <xf numFmtId="0" fontId="18" fillId="0" borderId="19" xfId="0" applyFont="1" applyBorder="1" applyAlignment="1">
      <alignment horizontal="center" vertical="center"/>
    </xf>
    <xf numFmtId="0" fontId="18" fillId="4" borderId="36" xfId="0" applyFont="1" applyFill="1" applyBorder="1" applyAlignment="1">
      <alignment horizontal="right" vertical="center"/>
    </xf>
    <xf numFmtId="0" fontId="18" fillId="4" borderId="19" xfId="0" applyFont="1" applyFill="1" applyBorder="1" applyAlignment="1">
      <alignment horizontal="right" vertical="center"/>
    </xf>
    <xf numFmtId="0" fontId="18" fillId="0" borderId="3" xfId="0" applyFont="1" applyBorder="1" applyAlignment="1">
      <alignment horizontal="center" vertical="center"/>
    </xf>
    <xf numFmtId="178" fontId="18" fillId="4" borderId="45" xfId="0" applyNumberFormat="1" applyFont="1" applyFill="1" applyBorder="1" applyAlignment="1">
      <alignment horizontal="right" vertical="center"/>
    </xf>
    <xf numFmtId="178" fontId="18" fillId="4" borderId="41" xfId="0" applyNumberFormat="1" applyFont="1" applyFill="1" applyBorder="1" applyAlignment="1">
      <alignment horizontal="right" vertical="center"/>
    </xf>
    <xf numFmtId="0" fontId="15" fillId="4" borderId="23" xfId="0" applyFont="1" applyFill="1" applyBorder="1" applyAlignment="1">
      <alignment horizontal="center"/>
    </xf>
    <xf numFmtId="0" fontId="15" fillId="4" borderId="9" xfId="0" applyFont="1" applyFill="1" applyBorder="1" applyAlignment="1">
      <alignment horizontal="center"/>
    </xf>
    <xf numFmtId="0" fontId="15" fillId="4" borderId="4" xfId="0" applyFont="1" applyFill="1" applyBorder="1" applyAlignment="1">
      <alignment horizontal="center"/>
    </xf>
    <xf numFmtId="0" fontId="15" fillId="4" borderId="26" xfId="0" applyFont="1" applyFill="1" applyBorder="1" applyAlignment="1">
      <alignment horizontal="center" vertical="center"/>
    </xf>
    <xf numFmtId="178" fontId="15" fillId="0" borderId="0" xfId="0" applyNumberFormat="1" applyFont="1" applyAlignment="1">
      <alignment horizontal="right" vertical="center"/>
    </xf>
    <xf numFmtId="178" fontId="15" fillId="0" borderId="9" xfId="0" applyNumberFormat="1" applyFont="1" applyBorder="1" applyAlignment="1">
      <alignment horizontal="right" vertical="center"/>
    </xf>
    <xf numFmtId="178" fontId="15" fillId="0" borderId="22" xfId="0" applyNumberFormat="1" applyFont="1" applyBorder="1" applyAlignment="1">
      <alignment horizontal="right" vertical="center"/>
    </xf>
    <xf numFmtId="178" fontId="15" fillId="0" borderId="19" xfId="0" applyNumberFormat="1" applyFont="1" applyBorder="1" applyAlignment="1">
      <alignment horizontal="right" vertical="center"/>
    </xf>
    <xf numFmtId="178" fontId="28" fillId="0" borderId="15" xfId="0" applyNumberFormat="1" applyFont="1" applyBorder="1" applyAlignment="1">
      <alignment horizontal="right" vertical="center"/>
    </xf>
    <xf numFmtId="178" fontId="28" fillId="0" borderId="0" xfId="0" applyNumberFormat="1" applyFont="1" applyAlignment="1">
      <alignment horizontal="right" vertical="center"/>
    </xf>
    <xf numFmtId="0" fontId="29" fillId="0" borderId="0" xfId="0" applyFont="1" applyAlignment="1">
      <alignment horizontal="center" vertical="center"/>
    </xf>
    <xf numFmtId="176" fontId="15" fillId="0" borderId="0" xfId="0" applyNumberFormat="1" applyFont="1" applyAlignment="1">
      <alignment horizontal="center"/>
    </xf>
    <xf numFmtId="0" fontId="28" fillId="4" borderId="9" xfId="0" applyFont="1" applyFill="1" applyBorder="1" applyAlignment="1">
      <alignment horizontal="center" vertical="center"/>
    </xf>
    <xf numFmtId="0" fontId="28" fillId="4" borderId="26" xfId="0" applyFont="1" applyFill="1" applyBorder="1" applyAlignment="1">
      <alignment horizontal="center" vertical="center"/>
    </xf>
    <xf numFmtId="0" fontId="28" fillId="4" borderId="23" xfId="0" applyFont="1" applyFill="1" applyBorder="1" applyAlignment="1">
      <alignment horizontal="center"/>
    </xf>
    <xf numFmtId="0" fontId="28" fillId="4" borderId="9" xfId="0" applyFont="1" applyFill="1" applyBorder="1" applyAlignment="1">
      <alignment horizontal="center"/>
    </xf>
    <xf numFmtId="176" fontId="15" fillId="0" borderId="0" xfId="0" applyNumberFormat="1" applyFont="1" applyAlignment="1">
      <alignment horizontal="center" wrapText="1"/>
    </xf>
    <xf numFmtId="178" fontId="15" fillId="0" borderId="8" xfId="0" applyNumberFormat="1" applyFont="1" applyBorder="1" applyAlignment="1">
      <alignment horizontal="right" vertical="center"/>
    </xf>
    <xf numFmtId="178" fontId="28" fillId="0" borderId="23" xfId="0" applyNumberFormat="1" applyFont="1" applyBorder="1" applyAlignment="1">
      <alignment horizontal="right" vertical="center"/>
    </xf>
    <xf numFmtId="178" fontId="28" fillId="0" borderId="9" xfId="0" applyNumberFormat="1" applyFont="1" applyBorder="1" applyAlignment="1">
      <alignment horizontal="right" vertical="center"/>
    </xf>
    <xf numFmtId="178" fontId="28" fillId="0" borderId="18" xfId="0" applyNumberFormat="1" applyFont="1" applyBorder="1" applyAlignment="1">
      <alignment horizontal="right" vertical="center"/>
    </xf>
    <xf numFmtId="178" fontId="28" fillId="0" borderId="8" xfId="0" applyNumberFormat="1" applyFont="1" applyBorder="1" applyAlignment="1">
      <alignment horizontal="right" vertical="center"/>
    </xf>
    <xf numFmtId="178" fontId="15" fillId="0" borderId="15" xfId="0" applyNumberFormat="1" applyFont="1" applyBorder="1" applyAlignment="1">
      <alignment horizontal="right" vertical="center"/>
    </xf>
    <xf numFmtId="178" fontId="15" fillId="0" borderId="16" xfId="0" applyNumberFormat="1" applyFont="1" applyBorder="1" applyAlignment="1">
      <alignment horizontal="right" vertical="center"/>
    </xf>
    <xf numFmtId="0" fontId="15" fillId="4" borderId="34"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48" xfId="0" applyFont="1" applyFill="1" applyBorder="1" applyAlignment="1">
      <alignment horizontal="center" vertical="center"/>
    </xf>
    <xf numFmtId="0" fontId="15" fillId="4" borderId="33"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9" xfId="0" applyFont="1" applyFill="1" applyBorder="1" applyAlignment="1">
      <alignment horizontal="center" vertical="center"/>
    </xf>
    <xf numFmtId="0" fontId="15" fillId="4" borderId="50" xfId="0" applyFont="1" applyFill="1" applyBorder="1" applyAlignment="1">
      <alignment horizontal="center" vertical="center"/>
    </xf>
    <xf numFmtId="0" fontId="15" fillId="4" borderId="51" xfId="0" applyFont="1" applyFill="1" applyBorder="1" applyAlignment="1">
      <alignment horizontal="center" vertical="center"/>
    </xf>
    <xf numFmtId="178" fontId="15" fillId="0" borderId="52" xfId="0" applyNumberFormat="1" applyFont="1" applyBorder="1" applyAlignment="1">
      <alignment horizontal="center" vertical="center"/>
    </xf>
    <xf numFmtId="178" fontId="15" fillId="0" borderId="53" xfId="0" applyNumberFormat="1" applyFont="1" applyBorder="1" applyAlignment="1">
      <alignment horizontal="center" vertical="center"/>
    </xf>
    <xf numFmtId="0" fontId="15" fillId="4" borderId="40" xfId="0" applyFont="1" applyFill="1" applyBorder="1" applyAlignment="1">
      <alignment horizontal="center" vertical="center" wrapText="1"/>
    </xf>
    <xf numFmtId="0" fontId="15" fillId="4" borderId="54" xfId="0" applyFont="1" applyFill="1" applyBorder="1" applyAlignment="1">
      <alignment horizontal="center" vertical="center" wrapText="1"/>
    </xf>
    <xf numFmtId="0" fontId="15" fillId="4" borderId="39" xfId="0" applyFont="1" applyFill="1" applyBorder="1" applyAlignment="1">
      <alignment horizontal="center" vertical="center" wrapText="1"/>
    </xf>
    <xf numFmtId="178" fontId="0" fillId="0" borderId="15" xfId="0" applyNumberFormat="1" applyBorder="1" applyAlignment="1">
      <alignment horizontal="right" vertical="center"/>
    </xf>
    <xf numFmtId="178" fontId="0" fillId="0" borderId="0" xfId="0" applyNumberFormat="1" applyAlignment="1">
      <alignment horizontal="right" vertical="center"/>
    </xf>
    <xf numFmtId="0" fontId="9" fillId="0" borderId="0" xfId="0" applyFont="1" applyAlignment="1">
      <alignment horizontal="right" vertical="center"/>
    </xf>
    <xf numFmtId="0" fontId="10" fillId="0" borderId="0" xfId="0" applyFont="1" applyAlignment="1">
      <alignment horizontal="center"/>
    </xf>
    <xf numFmtId="178" fontId="15" fillId="0" borderId="42" xfId="0" applyNumberFormat="1" applyFont="1" applyBorder="1" applyAlignment="1">
      <alignment horizontal="center" vertical="center"/>
    </xf>
    <xf numFmtId="178" fontId="15" fillId="0" borderId="47" xfId="0" applyNumberFormat="1" applyFont="1" applyBorder="1" applyAlignment="1">
      <alignment horizontal="center" vertical="center"/>
    </xf>
    <xf numFmtId="178" fontId="15" fillId="0" borderId="55" xfId="0" applyNumberFormat="1" applyFont="1" applyBorder="1" applyAlignment="1">
      <alignment horizontal="center" vertical="center"/>
    </xf>
    <xf numFmtId="178" fontId="15" fillId="0" borderId="56" xfId="0" applyNumberFormat="1" applyFont="1" applyBorder="1" applyAlignment="1">
      <alignment horizontal="center" vertical="center"/>
    </xf>
    <xf numFmtId="178" fontId="15" fillId="0" borderId="23" xfId="0" applyNumberFormat="1" applyFont="1" applyBorder="1" applyAlignment="1">
      <alignment horizontal="right" vertical="center"/>
    </xf>
    <xf numFmtId="178" fontId="0" fillId="0" borderId="20" xfId="0" applyNumberFormat="1" applyBorder="1" applyAlignment="1">
      <alignment horizontal="right" vertical="center"/>
    </xf>
    <xf numFmtId="178" fontId="0" fillId="0" borderId="19" xfId="0" applyNumberFormat="1" applyBorder="1" applyAlignment="1">
      <alignment horizontal="right" vertical="center"/>
    </xf>
    <xf numFmtId="176" fontId="11" fillId="0" borderId="0" xfId="0" applyNumberFormat="1" applyFont="1" applyAlignment="1">
      <alignment horizontal="center"/>
    </xf>
    <xf numFmtId="178" fontId="15" fillId="0" borderId="46" xfId="0" applyNumberFormat="1" applyFont="1" applyBorder="1" applyAlignment="1">
      <alignment horizontal="center" vertical="center"/>
    </xf>
    <xf numFmtId="178" fontId="0" fillId="0" borderId="23" xfId="0" applyNumberFormat="1" applyBorder="1" applyAlignment="1">
      <alignment horizontal="right" vertical="center"/>
    </xf>
    <xf numFmtId="178" fontId="0" fillId="0" borderId="9" xfId="0" applyNumberFormat="1" applyBorder="1" applyAlignment="1">
      <alignment horizontal="right" vertical="center"/>
    </xf>
    <xf numFmtId="178" fontId="0" fillId="0" borderId="18" xfId="0" applyNumberFormat="1" applyBorder="1" applyAlignment="1">
      <alignment horizontal="right" vertical="center"/>
    </xf>
    <xf numFmtId="178" fontId="0" fillId="0" borderId="8" xfId="0" applyNumberFormat="1" applyBorder="1" applyAlignment="1">
      <alignment horizontal="right" vertical="center"/>
    </xf>
    <xf numFmtId="178" fontId="0" fillId="0" borderId="42" xfId="0" applyNumberFormat="1" applyBorder="1" applyAlignment="1">
      <alignment horizontal="right" vertical="center"/>
    </xf>
    <xf numFmtId="178" fontId="0" fillId="0" borderId="46" xfId="0" applyNumberFormat="1" applyBorder="1" applyAlignment="1">
      <alignment horizontal="right" vertical="center"/>
    </xf>
    <xf numFmtId="178" fontId="0" fillId="0" borderId="16" xfId="0" applyNumberFormat="1" applyBorder="1" applyAlignment="1">
      <alignment horizontal="right" vertical="center"/>
    </xf>
    <xf numFmtId="178" fontId="0" fillId="0" borderId="22" xfId="0" applyNumberFormat="1" applyBorder="1" applyAlignment="1">
      <alignment horizontal="right" vertical="center"/>
    </xf>
    <xf numFmtId="178" fontId="15" fillId="0" borderId="44" xfId="0" applyNumberFormat="1" applyFont="1" applyBorder="1" applyAlignment="1">
      <alignment horizontal="center" vertical="center"/>
    </xf>
    <xf numFmtId="178" fontId="15" fillId="0" borderId="57" xfId="0" applyNumberFormat="1" applyFont="1" applyBorder="1" applyAlignment="1">
      <alignment horizontal="center" vertical="center"/>
    </xf>
    <xf numFmtId="178" fontId="15" fillId="0" borderId="18" xfId="0" applyNumberFormat="1" applyFont="1" applyBorder="1" applyAlignment="1">
      <alignment horizontal="right" vertical="center"/>
    </xf>
    <xf numFmtId="178" fontId="15" fillId="0" borderId="20" xfId="0" applyNumberFormat="1" applyFont="1" applyBorder="1" applyAlignment="1">
      <alignment horizontal="right" vertical="center"/>
    </xf>
    <xf numFmtId="0" fontId="0" fillId="4" borderId="50" xfId="0" applyFill="1" applyBorder="1" applyAlignment="1">
      <alignment horizontal="center" vertical="center"/>
    </xf>
    <xf numFmtId="0" fontId="0" fillId="4" borderId="28" xfId="0" applyFill="1" applyBorder="1" applyAlignment="1">
      <alignment horizontal="center" vertical="center"/>
    </xf>
    <xf numFmtId="0" fontId="0" fillId="4" borderId="51" xfId="0" applyFill="1" applyBorder="1" applyAlignment="1">
      <alignment horizontal="center" vertical="center"/>
    </xf>
    <xf numFmtId="0" fontId="0" fillId="4" borderId="3" xfId="0" applyFill="1" applyBorder="1" applyAlignment="1">
      <alignment horizontal="center" vertical="center"/>
    </xf>
    <xf numFmtId="0" fontId="0" fillId="4" borderId="48" xfId="0" applyFill="1" applyBorder="1" applyAlignment="1">
      <alignment horizontal="center" vertical="center"/>
    </xf>
    <xf numFmtId="0" fontId="0" fillId="4" borderId="49" xfId="0" applyFill="1" applyBorder="1" applyAlignment="1">
      <alignment horizontal="center" vertical="center"/>
    </xf>
    <xf numFmtId="178" fontId="15" fillId="0" borderId="36" xfId="0" applyNumberFormat="1" applyFont="1" applyBorder="1" applyAlignment="1">
      <alignment horizontal="right" vertical="center"/>
    </xf>
    <xf numFmtId="178" fontId="15" fillId="0" borderId="5" xfId="0" applyNumberFormat="1" applyFont="1" applyBorder="1" applyAlignment="1">
      <alignment horizontal="right" vertical="center"/>
    </xf>
    <xf numFmtId="178" fontId="15" fillId="0" borderId="65" xfId="0" applyNumberFormat="1" applyFont="1" applyBorder="1" applyAlignment="1">
      <alignment horizontal="center" vertical="center"/>
    </xf>
    <xf numFmtId="178" fontId="15" fillId="0" borderId="66" xfId="0" applyNumberFormat="1" applyFont="1" applyBorder="1" applyAlignment="1">
      <alignment horizontal="center" vertical="center"/>
    </xf>
    <xf numFmtId="178" fontId="15" fillId="0" borderId="67" xfId="0" applyNumberFormat="1" applyFont="1" applyBorder="1" applyAlignment="1">
      <alignment horizontal="center" vertical="center"/>
    </xf>
    <xf numFmtId="178" fontId="15" fillId="0" borderId="68" xfId="0" applyNumberFormat="1" applyFont="1" applyBorder="1" applyAlignment="1">
      <alignment horizontal="center" vertical="center"/>
    </xf>
    <xf numFmtId="178" fontId="15" fillId="0" borderId="69" xfId="0" applyNumberFormat="1" applyFont="1" applyBorder="1" applyAlignment="1">
      <alignment horizontal="center" vertical="center"/>
    </xf>
    <xf numFmtId="178" fontId="15" fillId="0" borderId="62" xfId="0" applyNumberFormat="1" applyFont="1" applyBorder="1" applyAlignment="1">
      <alignment horizontal="center" vertical="center"/>
    </xf>
    <xf numFmtId="0" fontId="15" fillId="4" borderId="45" xfId="0" applyFont="1" applyFill="1" applyBorder="1" applyAlignment="1">
      <alignment horizontal="center" vertical="center"/>
    </xf>
    <xf numFmtId="0" fontId="15" fillId="4" borderId="41" xfId="0" applyFont="1" applyFill="1" applyBorder="1" applyAlignment="1">
      <alignment horizontal="center" vertical="center"/>
    </xf>
    <xf numFmtId="0" fontId="15" fillId="4" borderId="54" xfId="0" applyFont="1" applyFill="1" applyBorder="1" applyAlignment="1">
      <alignment horizontal="center" vertical="center"/>
    </xf>
    <xf numFmtId="0" fontId="15" fillId="4" borderId="40" xfId="0" applyFont="1" applyFill="1" applyBorder="1" applyAlignment="1">
      <alignment horizontal="center" vertical="center"/>
    </xf>
    <xf numFmtId="0" fontId="15" fillId="4" borderId="39" xfId="0" applyFont="1" applyFill="1" applyBorder="1" applyAlignment="1">
      <alignment horizontal="center" vertical="center"/>
    </xf>
    <xf numFmtId="178" fontId="15" fillId="0" borderId="35" xfId="0" applyNumberFormat="1" applyFont="1" applyBorder="1" applyAlignment="1">
      <alignment horizontal="right" vertical="center"/>
    </xf>
    <xf numFmtId="178" fontId="15" fillId="0" borderId="29" xfId="0" applyNumberFormat="1" applyFont="1" applyBorder="1" applyAlignment="1">
      <alignment horizontal="right" vertical="center"/>
    </xf>
    <xf numFmtId="178" fontId="15" fillId="0" borderId="58" xfId="0" applyNumberFormat="1" applyFont="1" applyBorder="1" applyAlignment="1">
      <alignment horizontal="center" vertical="center"/>
    </xf>
    <xf numFmtId="178" fontId="15" fillId="0" borderId="59" xfId="0" applyNumberFormat="1" applyFont="1" applyBorder="1" applyAlignment="1">
      <alignment horizontal="center" vertical="center"/>
    </xf>
    <xf numFmtId="178" fontId="15" fillId="0" borderId="60" xfId="0" applyNumberFormat="1" applyFont="1" applyBorder="1" applyAlignment="1">
      <alignment horizontal="center" vertical="center"/>
    </xf>
    <xf numFmtId="178" fontId="15" fillId="0" borderId="63" xfId="0" applyNumberFormat="1" applyFont="1" applyBorder="1" applyAlignment="1">
      <alignment horizontal="center" vertical="center"/>
    </xf>
    <xf numFmtId="178" fontId="15" fillId="0" borderId="64" xfId="0" applyNumberFormat="1" applyFont="1" applyBorder="1" applyAlignment="1">
      <alignment horizontal="center" vertical="center"/>
    </xf>
    <xf numFmtId="0" fontId="15" fillId="4" borderId="38"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61" xfId="0" applyFont="1" applyFill="1" applyBorder="1" applyAlignment="1">
      <alignment horizontal="center" vertical="center"/>
    </xf>
    <xf numFmtId="0" fontId="15" fillId="4" borderId="23" xfId="0" applyFont="1" applyFill="1" applyBorder="1" applyAlignment="1">
      <alignment horizontal="center" vertical="center"/>
    </xf>
    <xf numFmtId="0" fontId="42" fillId="0" borderId="19" xfId="0" applyFont="1" applyBorder="1" applyAlignment="1">
      <alignment horizontal="left" vertical="center"/>
    </xf>
    <xf numFmtId="0" fontId="42" fillId="0" borderId="21" xfId="0" applyFont="1" applyBorder="1" applyAlignment="1">
      <alignment horizontal="left" vertical="center"/>
    </xf>
    <xf numFmtId="0" fontId="15" fillId="0" borderId="15" xfId="0" applyFont="1" applyBorder="1" applyAlignment="1">
      <alignment horizontal="center" vertical="center"/>
    </xf>
    <xf numFmtId="0" fontId="15" fillId="4" borderId="2" xfId="0" applyFont="1" applyFill="1" applyBorder="1" applyAlignment="1">
      <alignment horizontal="center" vertical="center"/>
    </xf>
    <xf numFmtId="0" fontId="15" fillId="4" borderId="30" xfId="0" applyFont="1" applyFill="1" applyBorder="1" applyAlignment="1">
      <alignment horizontal="center" vertical="center"/>
    </xf>
    <xf numFmtId="178" fontId="15" fillId="0" borderId="50" xfId="0" applyNumberFormat="1" applyFont="1" applyBorder="1" applyAlignment="1">
      <alignment horizontal="right" vertical="center"/>
    </xf>
    <xf numFmtId="178" fontId="15" fillId="0" borderId="28" xfId="0" applyNumberFormat="1" applyFont="1" applyBorder="1" applyAlignment="1">
      <alignment horizontal="right" vertical="center"/>
    </xf>
    <xf numFmtId="176" fontId="15" fillId="0" borderId="0" xfId="0" applyNumberFormat="1" applyFont="1" applyAlignment="1">
      <alignment horizontal="center" vertical="center"/>
    </xf>
    <xf numFmtId="0" fontId="15" fillId="4" borderId="28" xfId="0" applyFont="1" applyFill="1" applyBorder="1">
      <alignment vertical="center"/>
    </xf>
    <xf numFmtId="0" fontId="15" fillId="4" borderId="48" xfId="0" applyFont="1" applyFill="1" applyBorder="1">
      <alignment vertical="center"/>
    </xf>
    <xf numFmtId="0" fontId="15" fillId="4" borderId="3" xfId="0" applyFont="1" applyFill="1" applyBorder="1">
      <alignment vertical="center"/>
    </xf>
    <xf numFmtId="0" fontId="15" fillId="4" borderId="49" xfId="0" applyFont="1" applyFill="1" applyBorder="1">
      <alignment vertical="center"/>
    </xf>
    <xf numFmtId="0" fontId="42" fillId="0" borderId="22" xfId="0" applyFont="1" applyBorder="1" applyAlignment="1">
      <alignment horizontal="left" vertical="center"/>
    </xf>
    <xf numFmtId="0" fontId="42" fillId="0" borderId="17" xfId="0" applyFont="1" applyBorder="1" applyAlignment="1">
      <alignment horizontal="left" vertical="center"/>
    </xf>
    <xf numFmtId="0" fontId="42" fillId="0" borderId="9" xfId="0" applyFont="1" applyBorder="1" applyAlignment="1">
      <alignment horizontal="left" vertical="center"/>
    </xf>
    <xf numFmtId="0" fontId="42" fillId="0" borderId="26" xfId="0" applyFont="1" applyBorder="1" applyAlignment="1">
      <alignment horizontal="left" vertical="center"/>
    </xf>
    <xf numFmtId="0" fontId="15" fillId="0" borderId="0" xfId="0" applyFont="1" applyAlignment="1">
      <alignment horizontal="right" vertical="center"/>
    </xf>
    <xf numFmtId="178" fontId="15" fillId="0" borderId="70" xfId="0" applyNumberFormat="1" applyFont="1" applyBorder="1" applyAlignment="1">
      <alignment horizontal="right" vertical="center"/>
    </xf>
    <xf numFmtId="178" fontId="15" fillId="0" borderId="24" xfId="0" applyNumberFormat="1" applyFont="1" applyBorder="1" applyAlignment="1">
      <alignment horizontal="right" vertical="center"/>
    </xf>
    <xf numFmtId="0" fontId="42" fillId="0" borderId="0" xfId="0" applyFont="1" applyAlignment="1">
      <alignment horizontal="left" vertical="center"/>
    </xf>
    <xf numFmtId="0" fontId="42" fillId="0" borderId="7" xfId="0" applyFont="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top" wrapText="1"/>
    </xf>
    <xf numFmtId="0" fontId="15" fillId="0" borderId="18" xfId="0" applyFont="1" applyBorder="1" applyAlignment="1">
      <alignment horizontal="left" vertical="center"/>
    </xf>
    <xf numFmtId="0" fontId="15" fillId="0" borderId="8" xfId="0" applyFont="1" applyBorder="1" applyAlignment="1">
      <alignment horizontal="left" vertical="center"/>
    </xf>
    <xf numFmtId="0" fontId="15" fillId="0" borderId="14" xfId="0" applyFont="1" applyBorder="1" applyAlignment="1">
      <alignment horizontal="left" vertical="center"/>
    </xf>
    <xf numFmtId="180" fontId="15" fillId="0" borderId="11" xfId="0" applyNumberFormat="1" applyFont="1" applyBorder="1" applyAlignment="1">
      <alignment horizontal="right" vertical="center"/>
    </xf>
    <xf numFmtId="0" fontId="15" fillId="0" borderId="11" xfId="0" applyFont="1" applyBorder="1" applyAlignment="1">
      <alignment horizontal="center" vertical="center"/>
    </xf>
    <xf numFmtId="178" fontId="15" fillId="0" borderId="11" xfId="0" applyNumberFormat="1" applyFont="1" applyBorder="1" applyAlignment="1">
      <alignment horizontal="center" vertical="center"/>
    </xf>
    <xf numFmtId="180" fontId="15" fillId="0" borderId="0" xfId="0" applyNumberFormat="1" applyFont="1" applyAlignment="1">
      <alignment horizontal="right" vertical="center"/>
    </xf>
    <xf numFmtId="0" fontId="15" fillId="0" borderId="22" xfId="0" applyFont="1" applyBorder="1" applyAlignment="1">
      <alignment horizontal="left" vertical="top" wrapText="1"/>
    </xf>
    <xf numFmtId="180" fontId="15" fillId="0" borderId="19" xfId="0" applyNumberFormat="1" applyFont="1" applyBorder="1" applyAlignment="1">
      <alignment horizontal="right" vertical="center"/>
    </xf>
    <xf numFmtId="0" fontId="47" fillId="0" borderId="0" xfId="0" applyFont="1">
      <alignment vertical="center"/>
    </xf>
    <xf numFmtId="0" fontId="48" fillId="0" borderId="0" xfId="10" applyFont="1">
      <alignment vertical="center"/>
    </xf>
    <xf numFmtId="0" fontId="48" fillId="0" borderId="0" xfId="10" applyFont="1" applyAlignment="1">
      <alignment horizontal="left" vertical="center" wrapText="1"/>
    </xf>
    <xf numFmtId="182" fontId="15" fillId="0" borderId="0" xfId="0" applyNumberFormat="1" applyFont="1" applyAlignment="1">
      <alignment horizontal="right" vertical="center" wrapText="1"/>
    </xf>
    <xf numFmtId="3" fontId="23" fillId="0" borderId="0" xfId="8" applyNumberFormat="1" applyFont="1">
      <alignment vertical="center"/>
    </xf>
  </cellXfs>
  <cellStyles count="11">
    <cellStyle name="パーセント 2" xfId="7" xr:uid="{00000000-0005-0000-0000-000000000000}"/>
    <cellStyle name="桁区切り" xfId="1" builtinId="6"/>
    <cellStyle name="桁区切り 2" xfId="9" xr:uid="{00000000-0005-0000-0000-000002000000}"/>
    <cellStyle name="標準" xfId="0" builtinId="0"/>
    <cellStyle name="標準 13" xfId="10" xr:uid="{E29EEA1F-5545-452C-A836-E0ED62AD5CD7}"/>
    <cellStyle name="標準 2" xfId="2" xr:uid="{00000000-0005-0000-0000-000004000000}"/>
    <cellStyle name="標準 2 2" xfId="8" xr:uid="{00000000-0005-0000-0000-000005000000}"/>
    <cellStyle name="標準_03.04.01.財務諸表雛形_様式_桜内案１" xfId="3" xr:uid="{00000000-0005-0000-0000-000006000000}"/>
    <cellStyle name="標準_03.04.01.財務諸表雛形_様式_桜内案１_コピー03　普通会計４表2006.12.23_仕訳" xfId="4" xr:uid="{00000000-0005-0000-0000-000007000000}"/>
    <cellStyle name="標準_別冊１　Ｐ2～Ｐ5　普通会計４表20070113_仕訳" xfId="5" xr:uid="{00000000-0005-0000-0000-000008000000}"/>
    <cellStyle name="標準１" xfId="6" xr:uid="{00000000-0005-0000-0000-000009000000}"/>
  </cellStyles>
  <dxfs count="21">
    <dxf>
      <numFmt numFmtId="33" formatCode="_ * #,##0_ ;_ * \-#,##0_ ;_ * &quot;-&quot;_ ;_ @_ "/>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26193</xdr:colOff>
      <xdr:row>3</xdr:row>
      <xdr:rowOff>25854</xdr:rowOff>
    </xdr:from>
    <xdr:to>
      <xdr:col>33</xdr:col>
      <xdr:colOff>247990</xdr:colOff>
      <xdr:row>6</xdr:row>
      <xdr:rowOff>133350</xdr:rowOff>
    </xdr:to>
    <xdr:sp macro="" textlink="">
      <xdr:nvSpPr>
        <xdr:cNvPr id="2" name="Rectangle 10">
          <a:extLst>
            <a:ext uri="{FF2B5EF4-FFF2-40B4-BE49-F238E27FC236}">
              <a16:creationId xmlns:a16="http://schemas.microsoft.com/office/drawing/2014/main" id="{00000000-0008-0000-0000-000002000000}"/>
            </a:ext>
          </a:extLst>
        </xdr:cNvPr>
        <xdr:cNvSpPr>
          <a:spLocks noChangeArrowheads="1"/>
        </xdr:cNvSpPr>
      </xdr:nvSpPr>
      <xdr:spPr bwMode="auto">
        <a:xfrm>
          <a:off x="8189118" y="606879"/>
          <a:ext cx="2279197" cy="631371"/>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2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3</xdr:row>
      <xdr:rowOff>92529</xdr:rowOff>
    </xdr:from>
    <xdr:to>
      <xdr:col>20</xdr:col>
      <xdr:colOff>221797</xdr:colOff>
      <xdr:row>7</xdr:row>
      <xdr:rowOff>0</xdr:rowOff>
    </xdr:to>
    <xdr:sp macro="" textlink="">
      <xdr:nvSpPr>
        <xdr:cNvPr id="2" name="Rectangle 10">
          <a:extLst>
            <a:ext uri="{FF2B5EF4-FFF2-40B4-BE49-F238E27FC236}">
              <a16:creationId xmlns:a16="http://schemas.microsoft.com/office/drawing/2014/main" id="{00000000-0008-0000-0100-000002000000}"/>
            </a:ext>
          </a:extLst>
        </xdr:cNvPr>
        <xdr:cNvSpPr>
          <a:spLocks noChangeArrowheads="1"/>
        </xdr:cNvSpPr>
      </xdr:nvSpPr>
      <xdr:spPr bwMode="auto">
        <a:xfrm>
          <a:off x="4162425" y="787854"/>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0</xdr:colOff>
      <xdr:row>4</xdr:row>
      <xdr:rowOff>0</xdr:rowOff>
    </xdr:from>
    <xdr:to>
      <xdr:col>24</xdr:col>
      <xdr:colOff>221797</xdr:colOff>
      <xdr:row>6</xdr:row>
      <xdr:rowOff>317046</xdr:rowOff>
    </xdr:to>
    <xdr:sp macro="" textlink="">
      <xdr:nvSpPr>
        <xdr:cNvPr id="2" name="Rectangle 10">
          <a:extLst>
            <a:ext uri="{FF2B5EF4-FFF2-40B4-BE49-F238E27FC236}">
              <a16:creationId xmlns:a16="http://schemas.microsoft.com/office/drawing/2014/main" id="{00000000-0008-0000-0200-000002000000}"/>
            </a:ext>
          </a:extLst>
        </xdr:cNvPr>
        <xdr:cNvSpPr>
          <a:spLocks noChangeArrowheads="1"/>
        </xdr:cNvSpPr>
      </xdr:nvSpPr>
      <xdr:spPr bwMode="auto">
        <a:xfrm>
          <a:off x="4419600" y="82867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4329</xdr:colOff>
      <xdr:row>3</xdr:row>
      <xdr:rowOff>157596</xdr:rowOff>
    </xdr:from>
    <xdr:to>
      <xdr:col>19</xdr:col>
      <xdr:colOff>222662</xdr:colOff>
      <xdr:row>8</xdr:row>
      <xdr:rowOff>11380</xdr:rowOff>
    </xdr:to>
    <xdr:sp macro="" textlink="">
      <xdr:nvSpPr>
        <xdr:cNvPr id="2" name="Rectangle 10">
          <a:extLst>
            <a:ext uri="{FF2B5EF4-FFF2-40B4-BE49-F238E27FC236}">
              <a16:creationId xmlns:a16="http://schemas.microsoft.com/office/drawing/2014/main" id="{00000000-0008-0000-0400-000002000000}"/>
            </a:ext>
          </a:extLst>
        </xdr:cNvPr>
        <xdr:cNvSpPr>
          <a:spLocks noChangeArrowheads="1"/>
        </xdr:cNvSpPr>
      </xdr:nvSpPr>
      <xdr:spPr bwMode="auto">
        <a:xfrm>
          <a:off x="3747654" y="738621"/>
          <a:ext cx="2275733" cy="711034"/>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E283"/>
  <sheetViews>
    <sheetView showGridLines="0" tabSelected="1" zoomScaleNormal="100" zoomScaleSheetLayoutView="100" workbookViewId="0">
      <selection activeCell="B4" sqref="B4"/>
    </sheetView>
  </sheetViews>
  <sheetFormatPr defaultRowHeight="18" customHeight="1" outlineLevelRow="1"/>
  <cols>
    <col min="1" max="1" width="0.625" style="19" customWidth="1" collapsed="1"/>
    <col min="2" max="12" width="3.625" style="19" customWidth="1" collapsed="1"/>
    <col min="13" max="14" width="8.375" style="19" customWidth="1" collapsed="1"/>
    <col min="15" max="15" width="0.5" style="19" customWidth="1" collapsed="1"/>
    <col min="16" max="26" width="3.625" style="19" customWidth="1" collapsed="1"/>
    <col min="27" max="28" width="8.375" style="19" customWidth="1" collapsed="1"/>
    <col min="29" max="29" width="0.5" style="19" customWidth="1" collapsed="1"/>
    <col min="30" max="30" width="0.625" style="19" customWidth="1" collapsed="1"/>
    <col min="31" max="16384" width="9" style="19" collapsed="1"/>
  </cols>
  <sheetData>
    <row r="1" spans="2:31" ht="13.5">
      <c r="B1" s="374" t="s">
        <v>133</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64"/>
    </row>
    <row r="2" spans="2:31" ht="18.75">
      <c r="B2" s="375" t="s">
        <v>0</v>
      </c>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109"/>
    </row>
    <row r="3" spans="2:31" ht="13.5">
      <c r="B3" s="376" t="str">
        <f>"（" &amp; AE5 &amp; "現在）"</f>
        <v>（令和4年3月31日現在）</v>
      </c>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110"/>
    </row>
    <row r="4" spans="2:31" s="23" customFormat="1" ht="14.25" thickBot="1">
      <c r="B4" s="179" t="str">
        <f>IF(B69=0,"",B69)</f>
        <v/>
      </c>
      <c r="C4" s="13"/>
      <c r="D4" s="13"/>
      <c r="E4" s="13"/>
      <c r="F4" s="13"/>
      <c r="G4" s="13"/>
      <c r="H4" s="13"/>
      <c r="I4" s="13"/>
      <c r="J4" s="13"/>
      <c r="K4" s="13"/>
      <c r="L4" s="13"/>
      <c r="M4" s="13"/>
      <c r="N4" s="13"/>
      <c r="O4" s="13"/>
      <c r="P4" s="13"/>
      <c r="Q4" s="13"/>
      <c r="R4" s="13"/>
      <c r="S4" s="13"/>
      <c r="T4" s="13"/>
      <c r="U4" s="13"/>
      <c r="V4" s="13"/>
      <c r="W4" s="13"/>
      <c r="X4" s="13"/>
      <c r="Y4" s="13"/>
      <c r="Z4" s="13"/>
      <c r="AA4" s="13"/>
      <c r="AB4" s="48" t="str">
        <f>"（単位：" &amp; AE4 &amp; "）"</f>
        <v>（単位： 千円）</v>
      </c>
      <c r="AC4" s="48"/>
      <c r="AE4" s="23" t="str">
        <f>IF(AB69=1000, " 千円", IF(AB69=1000000, " 百万円", "円"))</f>
        <v xml:space="preserve"> 千円</v>
      </c>
    </row>
    <row r="5" spans="2:31" s="26" customFormat="1" ht="14.25" thickBot="1">
      <c r="B5" s="377" t="s">
        <v>1</v>
      </c>
      <c r="C5" s="378"/>
      <c r="D5" s="378"/>
      <c r="E5" s="378"/>
      <c r="F5" s="378"/>
      <c r="G5" s="378"/>
      <c r="H5" s="378"/>
      <c r="I5" s="379"/>
      <c r="J5" s="379"/>
      <c r="K5" s="379"/>
      <c r="L5" s="379"/>
      <c r="M5" s="377" t="s">
        <v>2</v>
      </c>
      <c r="N5" s="378"/>
      <c r="O5" s="382"/>
      <c r="P5" s="378" t="s">
        <v>1</v>
      </c>
      <c r="Q5" s="378"/>
      <c r="R5" s="378"/>
      <c r="S5" s="378"/>
      <c r="T5" s="378"/>
      <c r="U5" s="378"/>
      <c r="V5" s="378"/>
      <c r="W5" s="378"/>
      <c r="X5" s="378"/>
      <c r="Y5" s="378"/>
      <c r="Z5" s="378"/>
      <c r="AA5" s="377" t="s">
        <v>2</v>
      </c>
      <c r="AB5" s="378"/>
      <c r="AC5" s="382"/>
      <c r="AE5" s="27" t="str">
        <f>TEXT(B68,"ggge年m月d日")</f>
        <v>令和4年3月31日</v>
      </c>
    </row>
    <row r="6" spans="2:31" ht="14.65" customHeight="1">
      <c r="B6" s="180" t="s">
        <v>3</v>
      </c>
      <c r="C6" s="49"/>
      <c r="D6" s="50"/>
      <c r="E6" s="51"/>
      <c r="F6" s="51"/>
      <c r="G6" s="51"/>
      <c r="H6" s="51"/>
      <c r="I6" s="49"/>
      <c r="J6" s="49"/>
      <c r="K6" s="49"/>
      <c r="L6" s="49"/>
      <c r="M6" s="380"/>
      <c r="N6" s="381"/>
      <c r="O6" s="200"/>
      <c r="P6" s="52" t="s">
        <v>4</v>
      </c>
      <c r="Q6" s="52"/>
      <c r="R6" s="52"/>
      <c r="S6" s="52"/>
      <c r="T6" s="52"/>
      <c r="U6" s="52"/>
      <c r="V6" s="13"/>
      <c r="W6" s="13"/>
      <c r="X6" s="13"/>
      <c r="Y6" s="13"/>
      <c r="Z6" s="13"/>
      <c r="AA6" s="366"/>
      <c r="AB6" s="367"/>
      <c r="AC6" s="183"/>
    </row>
    <row r="7" spans="2:31" ht="14.65" customHeight="1">
      <c r="B7" s="181"/>
      <c r="C7" s="50" t="s">
        <v>5</v>
      </c>
      <c r="D7" s="50"/>
      <c r="E7" s="50"/>
      <c r="F7" s="50"/>
      <c r="G7" s="50"/>
      <c r="H7" s="50"/>
      <c r="I7" s="49"/>
      <c r="J7" s="49"/>
      <c r="K7" s="49"/>
      <c r="L7" s="49"/>
      <c r="M7" s="364">
        <f t="shared" ref="M7:M38" si="0">IF(ABS(M72)&lt;$AB$69,IF(ABS(M72)&gt;0,0,"-"),ROUND(M72/$AB$69,0))</f>
        <v>13709993</v>
      </c>
      <c r="N7" s="365"/>
      <c r="O7" s="201"/>
      <c r="P7" s="52"/>
      <c r="Q7" s="50" t="s">
        <v>6</v>
      </c>
      <c r="R7" s="50"/>
      <c r="S7" s="50"/>
      <c r="T7" s="50"/>
      <c r="U7" s="50"/>
      <c r="V7" s="49"/>
      <c r="W7" s="49"/>
      <c r="X7" s="49"/>
      <c r="Y7" s="49"/>
      <c r="Z7" s="49"/>
      <c r="AA7" s="364">
        <f t="shared" ref="AA7:AA22" si="1">IF(ABS(AA72)&lt;$AB$69,IF(ABS(AA72)&gt;0,0,"-"),ROUND(AA72/$AB$69,0))</f>
        <v>5723223</v>
      </c>
      <c r="AB7" s="365"/>
      <c r="AC7" s="201"/>
    </row>
    <row r="8" spans="2:31" ht="14.65" customHeight="1">
      <c r="B8" s="181"/>
      <c r="C8" s="50"/>
      <c r="D8" s="50" t="s">
        <v>7</v>
      </c>
      <c r="E8" s="50"/>
      <c r="F8" s="50"/>
      <c r="G8" s="50"/>
      <c r="H8" s="50"/>
      <c r="I8" s="49"/>
      <c r="J8" s="49"/>
      <c r="K8" s="49"/>
      <c r="L8" s="49"/>
      <c r="M8" s="364">
        <f t="shared" si="0"/>
        <v>11255816</v>
      </c>
      <c r="N8" s="365"/>
      <c r="O8" s="201"/>
      <c r="P8" s="52"/>
      <c r="Q8" s="50"/>
      <c r="R8" s="50" t="s">
        <v>8</v>
      </c>
      <c r="S8" s="50"/>
      <c r="T8" s="50"/>
      <c r="U8" s="50"/>
      <c r="V8" s="49"/>
      <c r="W8" s="49"/>
      <c r="X8" s="49"/>
      <c r="Y8" s="49"/>
      <c r="Z8" s="49"/>
      <c r="AA8" s="364">
        <f t="shared" si="1"/>
        <v>5260015</v>
      </c>
      <c r="AB8" s="365"/>
      <c r="AC8" s="201"/>
    </row>
    <row r="9" spans="2:31" ht="14.65" customHeight="1">
      <c r="B9" s="181"/>
      <c r="C9" s="50"/>
      <c r="D9" s="50"/>
      <c r="E9" s="50" t="s">
        <v>9</v>
      </c>
      <c r="F9" s="50"/>
      <c r="G9" s="50"/>
      <c r="H9" s="50"/>
      <c r="I9" s="49"/>
      <c r="J9" s="49"/>
      <c r="K9" s="49"/>
      <c r="L9" s="49"/>
      <c r="M9" s="364">
        <f t="shared" si="0"/>
        <v>10201810</v>
      </c>
      <c r="N9" s="365"/>
      <c r="O9" s="201"/>
      <c r="P9" s="52"/>
      <c r="Q9" s="50"/>
      <c r="R9" s="53" t="s">
        <v>10</v>
      </c>
      <c r="S9" s="50"/>
      <c r="T9" s="50"/>
      <c r="U9" s="50"/>
      <c r="V9" s="49"/>
      <c r="W9" s="49"/>
      <c r="X9" s="49"/>
      <c r="Y9" s="49"/>
      <c r="Z9" s="49"/>
      <c r="AA9" s="364" t="str">
        <f t="shared" si="1"/>
        <v>-</v>
      </c>
      <c r="AB9" s="365"/>
      <c r="AC9" s="201"/>
    </row>
    <row r="10" spans="2:31" ht="14.65" customHeight="1">
      <c r="B10" s="181"/>
      <c r="C10" s="50"/>
      <c r="D10" s="50"/>
      <c r="E10" s="50"/>
      <c r="F10" s="50" t="s">
        <v>11</v>
      </c>
      <c r="G10" s="50"/>
      <c r="H10" s="50"/>
      <c r="I10" s="49"/>
      <c r="J10" s="49"/>
      <c r="K10" s="49"/>
      <c r="L10" s="49"/>
      <c r="M10" s="364">
        <f t="shared" si="0"/>
        <v>951292</v>
      </c>
      <c r="N10" s="365"/>
      <c r="O10" s="201"/>
      <c r="P10" s="52"/>
      <c r="Q10" s="50"/>
      <c r="R10" s="50" t="s">
        <v>12</v>
      </c>
      <c r="S10" s="50"/>
      <c r="T10" s="50"/>
      <c r="U10" s="50"/>
      <c r="V10" s="49"/>
      <c r="W10" s="49"/>
      <c r="X10" s="49"/>
      <c r="Y10" s="49"/>
      <c r="Z10" s="49"/>
      <c r="AA10" s="364">
        <f t="shared" si="1"/>
        <v>450032</v>
      </c>
      <c r="AB10" s="365"/>
      <c r="AC10" s="201"/>
    </row>
    <row r="11" spans="2:31" ht="14.65" customHeight="1">
      <c r="B11" s="181"/>
      <c r="C11" s="50"/>
      <c r="D11" s="50"/>
      <c r="E11" s="50"/>
      <c r="F11" s="50" t="s">
        <v>13</v>
      </c>
      <c r="G11" s="50"/>
      <c r="H11" s="50"/>
      <c r="I11" s="49"/>
      <c r="J11" s="49"/>
      <c r="K11" s="49"/>
      <c r="L11" s="49"/>
      <c r="M11" s="364">
        <f t="shared" si="0"/>
        <v>1020582</v>
      </c>
      <c r="N11" s="365"/>
      <c r="O11" s="201"/>
      <c r="P11" s="52"/>
      <c r="Q11" s="50"/>
      <c r="R11" s="50" t="s">
        <v>14</v>
      </c>
      <c r="S11" s="50"/>
      <c r="T11" s="50"/>
      <c r="U11" s="50"/>
      <c r="V11" s="49"/>
      <c r="W11" s="49"/>
      <c r="X11" s="49"/>
      <c r="Y11" s="49"/>
      <c r="Z11" s="49"/>
      <c r="AA11" s="364" t="str">
        <f t="shared" si="1"/>
        <v>-</v>
      </c>
      <c r="AB11" s="365"/>
      <c r="AC11" s="201"/>
    </row>
    <row r="12" spans="2:31" ht="14.65" customHeight="1">
      <c r="B12" s="181"/>
      <c r="C12" s="50"/>
      <c r="D12" s="50"/>
      <c r="E12" s="50"/>
      <c r="F12" s="50" t="s">
        <v>15</v>
      </c>
      <c r="G12" s="50"/>
      <c r="H12" s="50"/>
      <c r="I12" s="49"/>
      <c r="J12" s="49"/>
      <c r="K12" s="49"/>
      <c r="L12" s="49"/>
      <c r="M12" s="364">
        <f t="shared" si="0"/>
        <v>17567428</v>
      </c>
      <c r="N12" s="365"/>
      <c r="O12" s="201"/>
      <c r="P12" s="52"/>
      <c r="Q12" s="52"/>
      <c r="R12" s="50" t="s">
        <v>16</v>
      </c>
      <c r="S12" s="50"/>
      <c r="T12" s="50"/>
      <c r="U12" s="50"/>
      <c r="V12" s="49"/>
      <c r="W12" s="49"/>
      <c r="X12" s="49"/>
      <c r="Y12" s="49"/>
      <c r="Z12" s="49"/>
      <c r="AA12" s="364">
        <f t="shared" si="1"/>
        <v>13176</v>
      </c>
      <c r="AB12" s="365"/>
      <c r="AC12" s="201"/>
    </row>
    <row r="13" spans="2:31" ht="14.65" customHeight="1">
      <c r="B13" s="181"/>
      <c r="C13" s="50"/>
      <c r="D13" s="50"/>
      <c r="E13" s="50"/>
      <c r="F13" s="50" t="s">
        <v>17</v>
      </c>
      <c r="G13" s="50"/>
      <c r="H13" s="50"/>
      <c r="I13" s="49"/>
      <c r="J13" s="49"/>
      <c r="K13" s="49"/>
      <c r="L13" s="49"/>
      <c r="M13" s="364">
        <f t="shared" si="0"/>
        <v>-9661936</v>
      </c>
      <c r="N13" s="365"/>
      <c r="O13" s="201"/>
      <c r="P13" s="52"/>
      <c r="Q13" s="50" t="s">
        <v>232</v>
      </c>
      <c r="R13" s="50"/>
      <c r="S13" s="50"/>
      <c r="T13" s="50"/>
      <c r="U13" s="50"/>
      <c r="V13" s="49"/>
      <c r="W13" s="49"/>
      <c r="X13" s="49"/>
      <c r="Y13" s="49"/>
      <c r="Z13" s="49"/>
      <c r="AA13" s="364">
        <f t="shared" si="1"/>
        <v>770423</v>
      </c>
      <c r="AB13" s="365"/>
      <c r="AC13" s="201"/>
    </row>
    <row r="14" spans="2:31" ht="14.65" customHeight="1">
      <c r="B14" s="181"/>
      <c r="C14" s="50"/>
      <c r="D14" s="50"/>
      <c r="E14" s="50"/>
      <c r="F14" s="50" t="s">
        <v>18</v>
      </c>
      <c r="G14" s="50"/>
      <c r="H14" s="50"/>
      <c r="I14" s="49"/>
      <c r="J14" s="49"/>
      <c r="K14" s="49"/>
      <c r="L14" s="49"/>
      <c r="M14" s="364">
        <f t="shared" si="0"/>
        <v>622511</v>
      </c>
      <c r="N14" s="365"/>
      <c r="O14" s="201"/>
      <c r="P14" s="52"/>
      <c r="Q14" s="52"/>
      <c r="R14" s="53" t="s">
        <v>19</v>
      </c>
      <c r="S14" s="50"/>
      <c r="T14" s="50"/>
      <c r="U14" s="50"/>
      <c r="V14" s="49"/>
      <c r="W14" s="49"/>
      <c r="X14" s="49"/>
      <c r="Y14" s="49"/>
      <c r="Z14" s="49"/>
      <c r="AA14" s="364">
        <f t="shared" si="1"/>
        <v>696359</v>
      </c>
      <c r="AB14" s="365"/>
      <c r="AC14" s="201"/>
    </row>
    <row r="15" spans="2:31" ht="14.65" customHeight="1">
      <c r="B15" s="181"/>
      <c r="C15" s="50"/>
      <c r="D15" s="50"/>
      <c r="E15" s="50"/>
      <c r="F15" s="50" t="s">
        <v>20</v>
      </c>
      <c r="G15" s="50"/>
      <c r="H15" s="50"/>
      <c r="I15" s="49"/>
      <c r="J15" s="49"/>
      <c r="K15" s="49"/>
      <c r="L15" s="49"/>
      <c r="M15" s="364">
        <f t="shared" si="0"/>
        <v>-308454</v>
      </c>
      <c r="N15" s="365"/>
      <c r="O15" s="201"/>
      <c r="P15" s="52"/>
      <c r="Q15" s="52"/>
      <c r="R15" s="53" t="s">
        <v>21</v>
      </c>
      <c r="S15" s="53"/>
      <c r="T15" s="53"/>
      <c r="U15" s="53"/>
      <c r="V15" s="54"/>
      <c r="W15" s="54"/>
      <c r="X15" s="54"/>
      <c r="Y15" s="54"/>
      <c r="Z15" s="54"/>
      <c r="AA15" s="364" t="str">
        <f t="shared" si="1"/>
        <v>-</v>
      </c>
      <c r="AB15" s="365"/>
      <c r="AC15" s="201"/>
    </row>
    <row r="16" spans="2:31" ht="14.65" customHeight="1">
      <c r="B16" s="181"/>
      <c r="C16" s="50"/>
      <c r="D16" s="50"/>
      <c r="E16" s="50"/>
      <c r="F16" s="50" t="s">
        <v>233</v>
      </c>
      <c r="G16" s="55"/>
      <c r="H16" s="55"/>
      <c r="I16" s="56"/>
      <c r="J16" s="56"/>
      <c r="K16" s="56"/>
      <c r="L16" s="56"/>
      <c r="M16" s="364" t="str">
        <f t="shared" si="0"/>
        <v>-</v>
      </c>
      <c r="N16" s="365"/>
      <c r="O16" s="201"/>
      <c r="P16" s="52"/>
      <c r="Q16" s="52"/>
      <c r="R16" s="53" t="s">
        <v>22</v>
      </c>
      <c r="S16" s="53"/>
      <c r="T16" s="53"/>
      <c r="U16" s="53"/>
      <c r="V16" s="54"/>
      <c r="W16" s="54"/>
      <c r="X16" s="54"/>
      <c r="Y16" s="54"/>
      <c r="Z16" s="54"/>
      <c r="AA16" s="364" t="str">
        <f t="shared" si="1"/>
        <v>-</v>
      </c>
      <c r="AB16" s="365"/>
      <c r="AC16" s="201"/>
    </row>
    <row r="17" spans="2:29" ht="14.65" customHeight="1">
      <c r="B17" s="181"/>
      <c r="C17" s="50"/>
      <c r="D17" s="50"/>
      <c r="E17" s="50"/>
      <c r="F17" s="50" t="s">
        <v>234</v>
      </c>
      <c r="G17" s="55"/>
      <c r="H17" s="55"/>
      <c r="I17" s="56"/>
      <c r="J17" s="56"/>
      <c r="K17" s="56"/>
      <c r="L17" s="56"/>
      <c r="M17" s="364" t="str">
        <f t="shared" si="0"/>
        <v>-</v>
      </c>
      <c r="N17" s="365"/>
      <c r="O17" s="201"/>
      <c r="P17" s="13"/>
      <c r="Q17" s="52"/>
      <c r="R17" s="53" t="s">
        <v>258</v>
      </c>
      <c r="S17" s="53"/>
      <c r="T17" s="53"/>
      <c r="U17" s="53"/>
      <c r="V17" s="54"/>
      <c r="W17" s="54"/>
      <c r="X17" s="54"/>
      <c r="Y17" s="54"/>
      <c r="Z17" s="54"/>
      <c r="AA17" s="364" t="str">
        <f t="shared" si="1"/>
        <v>-</v>
      </c>
      <c r="AB17" s="365"/>
      <c r="AC17" s="201"/>
    </row>
    <row r="18" spans="2:29" ht="14.65" customHeight="1">
      <c r="B18" s="181"/>
      <c r="C18" s="50"/>
      <c r="D18" s="50"/>
      <c r="E18" s="50"/>
      <c r="F18" s="50" t="s">
        <v>273</v>
      </c>
      <c r="G18" s="55"/>
      <c r="H18" s="55"/>
      <c r="I18" s="56"/>
      <c r="J18" s="56"/>
      <c r="K18" s="56"/>
      <c r="L18" s="56"/>
      <c r="M18" s="364" t="str">
        <f t="shared" si="0"/>
        <v>-</v>
      </c>
      <c r="N18" s="365"/>
      <c r="O18" s="201"/>
      <c r="P18" s="13"/>
      <c r="Q18" s="52"/>
      <c r="R18" s="53" t="s">
        <v>257</v>
      </c>
      <c r="S18" s="53"/>
      <c r="T18" s="53"/>
      <c r="U18" s="53"/>
      <c r="V18" s="54"/>
      <c r="W18" s="54"/>
      <c r="X18" s="54"/>
      <c r="Y18" s="54"/>
      <c r="Z18" s="54"/>
      <c r="AA18" s="364" t="str">
        <f t="shared" si="1"/>
        <v>-</v>
      </c>
      <c r="AB18" s="365"/>
      <c r="AC18" s="201"/>
    </row>
    <row r="19" spans="2:29" ht="14.65" customHeight="1">
      <c r="B19" s="181"/>
      <c r="C19" s="50"/>
      <c r="D19" s="50"/>
      <c r="E19" s="50"/>
      <c r="F19" s="50" t="s">
        <v>235</v>
      </c>
      <c r="G19" s="55"/>
      <c r="H19" s="55"/>
      <c r="I19" s="56"/>
      <c r="J19" s="56"/>
      <c r="K19" s="56"/>
      <c r="L19" s="56"/>
      <c r="M19" s="364" t="str">
        <f t="shared" si="0"/>
        <v>-</v>
      </c>
      <c r="N19" s="365"/>
      <c r="O19" s="201"/>
      <c r="P19" s="52"/>
      <c r="Q19" s="52"/>
      <c r="R19" s="50" t="s">
        <v>256</v>
      </c>
      <c r="S19" s="50"/>
      <c r="T19" s="50"/>
      <c r="U19" s="50"/>
      <c r="V19" s="49"/>
      <c r="W19" s="49"/>
      <c r="X19" s="49"/>
      <c r="Y19" s="49"/>
      <c r="Z19" s="49"/>
      <c r="AA19" s="364">
        <f t="shared" si="1"/>
        <v>29520</v>
      </c>
      <c r="AB19" s="365"/>
      <c r="AC19" s="201"/>
    </row>
    <row r="20" spans="2:29" ht="14.65" customHeight="1">
      <c r="B20" s="181"/>
      <c r="C20" s="50"/>
      <c r="D20" s="50"/>
      <c r="E20" s="50"/>
      <c r="F20" s="50" t="s">
        <v>23</v>
      </c>
      <c r="G20" s="55"/>
      <c r="H20" s="55"/>
      <c r="I20" s="56"/>
      <c r="J20" s="56"/>
      <c r="K20" s="56"/>
      <c r="L20" s="56"/>
      <c r="M20" s="364" t="str">
        <f t="shared" si="0"/>
        <v>-</v>
      </c>
      <c r="N20" s="365"/>
      <c r="O20" s="201"/>
      <c r="P20" s="52"/>
      <c r="Q20" s="52"/>
      <c r="R20" s="57" t="s">
        <v>236</v>
      </c>
      <c r="S20" s="52"/>
      <c r="T20" s="52"/>
      <c r="U20" s="52"/>
      <c r="V20" s="13"/>
      <c r="W20" s="13"/>
      <c r="X20" s="13"/>
      <c r="Y20" s="13"/>
      <c r="Z20" s="13"/>
      <c r="AA20" s="364">
        <f t="shared" si="1"/>
        <v>33001</v>
      </c>
      <c r="AB20" s="365"/>
      <c r="AC20" s="201"/>
    </row>
    <row r="21" spans="2:29" ht="14.65" customHeight="1">
      <c r="B21" s="181"/>
      <c r="C21" s="50"/>
      <c r="D21" s="50"/>
      <c r="E21" s="50"/>
      <c r="F21" s="50" t="s">
        <v>251</v>
      </c>
      <c r="G21" s="55"/>
      <c r="H21" s="55"/>
      <c r="I21" s="56"/>
      <c r="J21" s="56"/>
      <c r="K21" s="56"/>
      <c r="L21" s="56"/>
      <c r="M21" s="364" t="str">
        <f t="shared" si="0"/>
        <v>-</v>
      </c>
      <c r="N21" s="365"/>
      <c r="O21" s="201"/>
      <c r="P21" s="52"/>
      <c r="Q21" s="52"/>
      <c r="R21" s="52" t="s">
        <v>259</v>
      </c>
      <c r="S21" s="52"/>
      <c r="T21" s="52"/>
      <c r="U21" s="52"/>
      <c r="V21" s="13"/>
      <c r="W21" s="13"/>
      <c r="X21" s="13"/>
      <c r="Y21" s="13"/>
      <c r="Z21" s="13"/>
      <c r="AA21" s="371">
        <f t="shared" si="1"/>
        <v>11542</v>
      </c>
      <c r="AB21" s="372"/>
      <c r="AC21" s="201"/>
    </row>
    <row r="22" spans="2:29" ht="14.65" customHeight="1">
      <c r="B22" s="181"/>
      <c r="C22" s="50"/>
      <c r="D22" s="50"/>
      <c r="E22" s="50"/>
      <c r="F22" s="50" t="s">
        <v>237</v>
      </c>
      <c r="G22" s="50"/>
      <c r="H22" s="50"/>
      <c r="I22" s="49"/>
      <c r="J22" s="49"/>
      <c r="K22" s="49"/>
      <c r="L22" s="49"/>
      <c r="M22" s="364" t="str">
        <f t="shared" si="0"/>
        <v>-</v>
      </c>
      <c r="N22" s="365"/>
      <c r="O22" s="201"/>
      <c r="P22" s="373" t="s">
        <v>271</v>
      </c>
      <c r="Q22" s="373"/>
      <c r="R22" s="373"/>
      <c r="S22" s="373"/>
      <c r="T22" s="373"/>
      <c r="U22" s="373"/>
      <c r="V22" s="373"/>
      <c r="W22" s="373"/>
      <c r="X22" s="373"/>
      <c r="Y22" s="373"/>
      <c r="Z22" s="373"/>
      <c r="AA22" s="364">
        <f t="shared" si="1"/>
        <v>6493645</v>
      </c>
      <c r="AB22" s="365"/>
      <c r="AC22" s="265"/>
    </row>
    <row r="23" spans="2:29" ht="14.65" customHeight="1">
      <c r="B23" s="181"/>
      <c r="C23" s="50"/>
      <c r="D23" s="50"/>
      <c r="E23" s="50"/>
      <c r="F23" s="50" t="s">
        <v>253</v>
      </c>
      <c r="G23" s="50"/>
      <c r="H23" s="50"/>
      <c r="I23" s="49"/>
      <c r="J23" s="49"/>
      <c r="K23" s="49"/>
      <c r="L23" s="49"/>
      <c r="M23" s="364" t="str">
        <f t="shared" si="0"/>
        <v>-</v>
      </c>
      <c r="N23" s="365"/>
      <c r="O23" s="201"/>
      <c r="P23" s="52" t="s">
        <v>254</v>
      </c>
      <c r="Q23" s="58"/>
      <c r="R23" s="58"/>
      <c r="S23" s="58"/>
      <c r="T23" s="58"/>
      <c r="U23" s="58"/>
      <c r="V23" s="58"/>
      <c r="W23" s="58"/>
      <c r="X23" s="58"/>
      <c r="Y23" s="58"/>
      <c r="Z23" s="58"/>
      <c r="AA23" s="205"/>
      <c r="AB23" s="203"/>
      <c r="AC23" s="182"/>
    </row>
    <row r="24" spans="2:29" ht="14.65" customHeight="1">
      <c r="B24" s="181"/>
      <c r="C24" s="50"/>
      <c r="D24" s="50"/>
      <c r="E24" s="50"/>
      <c r="F24" s="50" t="s">
        <v>24</v>
      </c>
      <c r="G24" s="50"/>
      <c r="H24" s="50"/>
      <c r="I24" s="49"/>
      <c r="J24" s="49"/>
      <c r="K24" s="49"/>
      <c r="L24" s="49"/>
      <c r="M24" s="364">
        <f t="shared" si="0"/>
        <v>10387</v>
      </c>
      <c r="N24" s="365"/>
      <c r="O24" s="201"/>
      <c r="P24" s="52"/>
      <c r="Q24" s="53" t="s">
        <v>345</v>
      </c>
      <c r="R24" s="59"/>
      <c r="S24" s="59"/>
      <c r="T24" s="59"/>
      <c r="U24" s="59"/>
      <c r="V24" s="60"/>
      <c r="W24" s="60"/>
      <c r="X24" s="60"/>
      <c r="Y24" s="60"/>
      <c r="Z24" s="60"/>
      <c r="AA24" s="364">
        <f>IF(ABS(AA89)&lt;$AB$69,IF(ABS(AA89)&gt;0,0,"-"),ROUND(AA89/$AB$69,0))</f>
        <v>14902827</v>
      </c>
      <c r="AB24" s="365"/>
      <c r="AC24" s="201"/>
    </row>
    <row r="25" spans="2:29" ht="14.65" customHeight="1">
      <c r="B25" s="181"/>
      <c r="C25" s="50"/>
      <c r="D25" s="50"/>
      <c r="E25" s="50" t="s">
        <v>270</v>
      </c>
      <c r="F25" s="50"/>
      <c r="G25" s="50"/>
      <c r="H25" s="50"/>
      <c r="I25" s="49"/>
      <c r="J25" s="49"/>
      <c r="K25" s="49"/>
      <c r="L25" s="49"/>
      <c r="M25" s="364">
        <f t="shared" si="0"/>
        <v>998629</v>
      </c>
      <c r="N25" s="365"/>
      <c r="O25" s="201"/>
      <c r="P25" s="52"/>
      <c r="Q25" s="13" t="s">
        <v>255</v>
      </c>
      <c r="R25" s="59"/>
      <c r="S25" s="59"/>
      <c r="T25" s="59"/>
      <c r="U25" s="59"/>
      <c r="V25" s="60"/>
      <c r="W25" s="60"/>
      <c r="X25" s="60"/>
      <c r="Y25" s="60"/>
      <c r="Z25" s="60"/>
      <c r="AA25" s="364">
        <f>IF(ABS(AA90)&lt;$AB$69,IF(ABS(AA90)&gt;0,0,"-"),ROUND(AA90/$AB$69,0))</f>
        <v>-6367160</v>
      </c>
      <c r="AB25" s="365"/>
      <c r="AC25" s="201"/>
    </row>
    <row r="26" spans="2:29" ht="14.65" customHeight="1">
      <c r="B26" s="181"/>
      <c r="C26" s="50"/>
      <c r="D26" s="50"/>
      <c r="E26" s="50"/>
      <c r="F26" s="50" t="s">
        <v>11</v>
      </c>
      <c r="G26" s="50"/>
      <c r="H26" s="50"/>
      <c r="I26" s="49"/>
      <c r="J26" s="49"/>
      <c r="K26" s="49"/>
      <c r="L26" s="49"/>
      <c r="M26" s="364">
        <f t="shared" si="0"/>
        <v>205</v>
      </c>
      <c r="N26" s="365"/>
      <c r="O26" s="201"/>
      <c r="P26" s="13"/>
      <c r="Q26" s="13"/>
      <c r="R26" s="13"/>
      <c r="S26" s="13"/>
      <c r="T26" s="13"/>
      <c r="U26" s="13"/>
      <c r="V26" s="13"/>
      <c r="W26" s="13"/>
      <c r="X26" s="13"/>
      <c r="Y26" s="13"/>
      <c r="Z26" s="13"/>
      <c r="AA26" s="366"/>
      <c r="AB26" s="367"/>
      <c r="AC26" s="183"/>
    </row>
    <row r="27" spans="2:29" ht="14.65" customHeight="1">
      <c r="B27" s="181"/>
      <c r="C27" s="50"/>
      <c r="D27" s="50"/>
      <c r="E27" s="50"/>
      <c r="F27" s="50" t="s">
        <v>274</v>
      </c>
      <c r="G27" s="50"/>
      <c r="H27" s="50"/>
      <c r="I27" s="49"/>
      <c r="J27" s="49"/>
      <c r="K27" s="49"/>
      <c r="L27" s="49"/>
      <c r="M27" s="364" t="str">
        <f t="shared" si="0"/>
        <v>-</v>
      </c>
      <c r="N27" s="365"/>
      <c r="O27" s="201"/>
      <c r="P27" s="13"/>
      <c r="Q27" s="13"/>
      <c r="R27" s="13"/>
      <c r="S27" s="13"/>
      <c r="T27" s="13"/>
      <c r="U27" s="13"/>
      <c r="V27" s="13"/>
      <c r="W27" s="13"/>
      <c r="X27" s="13"/>
      <c r="Y27" s="13"/>
      <c r="Z27" s="13"/>
      <c r="AA27" s="366"/>
      <c r="AB27" s="367"/>
      <c r="AC27" s="183"/>
    </row>
    <row r="28" spans="2:29" ht="14.65" customHeight="1">
      <c r="B28" s="181"/>
      <c r="C28" s="50"/>
      <c r="D28" s="50"/>
      <c r="E28" s="50"/>
      <c r="F28" s="50" t="s">
        <v>252</v>
      </c>
      <c r="G28" s="50"/>
      <c r="H28" s="50"/>
      <c r="I28" s="49"/>
      <c r="J28" s="49"/>
      <c r="K28" s="49"/>
      <c r="L28" s="49"/>
      <c r="M28" s="364" t="str">
        <f t="shared" si="0"/>
        <v>-</v>
      </c>
      <c r="N28" s="365"/>
      <c r="O28" s="201"/>
      <c r="P28" s="13"/>
      <c r="Q28" s="13"/>
      <c r="R28" s="13"/>
      <c r="S28" s="13"/>
      <c r="T28" s="13"/>
      <c r="U28" s="13"/>
      <c r="V28" s="13"/>
      <c r="W28" s="13"/>
      <c r="X28" s="13"/>
      <c r="Y28" s="13"/>
      <c r="Z28" s="13"/>
      <c r="AA28" s="366"/>
      <c r="AB28" s="367"/>
      <c r="AC28" s="183"/>
    </row>
    <row r="29" spans="2:29" ht="14.65" customHeight="1">
      <c r="B29" s="181"/>
      <c r="C29" s="50"/>
      <c r="D29" s="50"/>
      <c r="E29" s="50"/>
      <c r="F29" s="50" t="s">
        <v>18</v>
      </c>
      <c r="G29" s="50"/>
      <c r="H29" s="50"/>
      <c r="I29" s="49"/>
      <c r="J29" s="49"/>
      <c r="K29" s="49"/>
      <c r="L29" s="49"/>
      <c r="M29" s="364">
        <f t="shared" si="0"/>
        <v>1955787</v>
      </c>
      <c r="N29" s="365"/>
      <c r="O29" s="201"/>
      <c r="P29" s="13"/>
      <c r="Q29" s="13"/>
      <c r="R29" s="13"/>
      <c r="S29" s="13"/>
      <c r="T29" s="13"/>
      <c r="U29" s="13"/>
      <c r="V29" s="13"/>
      <c r="W29" s="13"/>
      <c r="X29" s="13"/>
      <c r="Y29" s="13"/>
      <c r="Z29" s="13"/>
      <c r="AA29" s="366"/>
      <c r="AB29" s="367"/>
      <c r="AC29" s="183"/>
    </row>
    <row r="30" spans="2:29" ht="14.65" customHeight="1">
      <c r="B30" s="181"/>
      <c r="C30" s="50"/>
      <c r="D30" s="50"/>
      <c r="E30" s="50"/>
      <c r="F30" s="50" t="s">
        <v>269</v>
      </c>
      <c r="G30" s="50"/>
      <c r="H30" s="50"/>
      <c r="I30" s="49"/>
      <c r="J30" s="49"/>
      <c r="K30" s="49"/>
      <c r="L30" s="49"/>
      <c r="M30" s="364">
        <f t="shared" si="0"/>
        <v>-973528</v>
      </c>
      <c r="N30" s="365"/>
      <c r="O30" s="201"/>
      <c r="P30" s="13"/>
      <c r="Q30" s="13"/>
      <c r="R30" s="13"/>
      <c r="S30" s="13"/>
      <c r="T30" s="13"/>
      <c r="U30" s="13"/>
      <c r="V30" s="13"/>
      <c r="W30" s="13"/>
      <c r="X30" s="13"/>
      <c r="Y30" s="13"/>
      <c r="Z30" s="13"/>
      <c r="AA30" s="366"/>
      <c r="AB30" s="367"/>
      <c r="AC30" s="183"/>
    </row>
    <row r="31" spans="2:29" ht="14.65" customHeight="1">
      <c r="B31" s="181"/>
      <c r="C31" s="50"/>
      <c r="D31" s="50"/>
      <c r="E31" s="50"/>
      <c r="F31" s="50" t="s">
        <v>259</v>
      </c>
      <c r="G31" s="50"/>
      <c r="H31" s="50"/>
      <c r="I31" s="49"/>
      <c r="J31" s="49"/>
      <c r="K31" s="49"/>
      <c r="L31" s="49"/>
      <c r="M31" s="364" t="str">
        <f t="shared" si="0"/>
        <v>-</v>
      </c>
      <c r="N31" s="365"/>
      <c r="O31" s="201"/>
      <c r="P31" s="13"/>
      <c r="Q31" s="13"/>
      <c r="R31" s="13"/>
      <c r="S31" s="13"/>
      <c r="T31" s="13"/>
      <c r="U31" s="13"/>
      <c r="V31" s="13"/>
      <c r="W31" s="13"/>
      <c r="X31" s="13"/>
      <c r="Y31" s="13"/>
      <c r="Z31" s="13"/>
      <c r="AA31" s="366"/>
      <c r="AB31" s="367"/>
      <c r="AC31" s="183"/>
    </row>
    <row r="32" spans="2:29" ht="14.65" customHeight="1">
      <c r="B32" s="181"/>
      <c r="C32" s="50"/>
      <c r="D32" s="50"/>
      <c r="E32" s="50"/>
      <c r="F32" s="50" t="s">
        <v>253</v>
      </c>
      <c r="G32" s="50"/>
      <c r="H32" s="50"/>
      <c r="I32" s="49"/>
      <c r="J32" s="49"/>
      <c r="K32" s="49"/>
      <c r="L32" s="49"/>
      <c r="M32" s="364" t="str">
        <f t="shared" si="0"/>
        <v>-</v>
      </c>
      <c r="N32" s="365"/>
      <c r="O32" s="201"/>
      <c r="P32" s="13"/>
      <c r="Q32" s="13"/>
      <c r="R32" s="13"/>
      <c r="S32" s="13"/>
      <c r="T32" s="13"/>
      <c r="U32" s="13"/>
      <c r="V32" s="13"/>
      <c r="W32" s="13"/>
      <c r="X32" s="13"/>
      <c r="Y32" s="13"/>
      <c r="Z32" s="13"/>
      <c r="AA32" s="366"/>
      <c r="AB32" s="367"/>
      <c r="AC32" s="183"/>
    </row>
    <row r="33" spans="2:29" ht="14.65" customHeight="1">
      <c r="B33" s="181"/>
      <c r="C33" s="50"/>
      <c r="D33" s="50"/>
      <c r="E33" s="50"/>
      <c r="F33" s="50" t="s">
        <v>24</v>
      </c>
      <c r="G33" s="50"/>
      <c r="H33" s="50"/>
      <c r="I33" s="49"/>
      <c r="J33" s="49"/>
      <c r="K33" s="49"/>
      <c r="L33" s="49"/>
      <c r="M33" s="364">
        <f t="shared" si="0"/>
        <v>16166</v>
      </c>
      <c r="N33" s="365"/>
      <c r="O33" s="201"/>
      <c r="P33" s="13"/>
      <c r="Q33" s="13"/>
      <c r="R33" s="13"/>
      <c r="S33" s="13"/>
      <c r="T33" s="13"/>
      <c r="U33" s="13"/>
      <c r="V33" s="13"/>
      <c r="W33" s="13"/>
      <c r="X33" s="13"/>
      <c r="Y33" s="13"/>
      <c r="Z33" s="13"/>
      <c r="AA33" s="366"/>
      <c r="AB33" s="367"/>
      <c r="AC33" s="183"/>
    </row>
    <row r="34" spans="2:29" ht="14.65" customHeight="1">
      <c r="B34" s="181"/>
      <c r="C34" s="50"/>
      <c r="D34" s="50"/>
      <c r="E34" s="50" t="s">
        <v>26</v>
      </c>
      <c r="F34" s="62"/>
      <c r="G34" s="62"/>
      <c r="H34" s="62"/>
      <c r="I34" s="63"/>
      <c r="J34" s="63"/>
      <c r="K34" s="63"/>
      <c r="L34" s="63"/>
      <c r="M34" s="364">
        <f t="shared" si="0"/>
        <v>1142013</v>
      </c>
      <c r="N34" s="365"/>
      <c r="O34" s="201"/>
      <c r="P34" s="13"/>
      <c r="Q34" s="13"/>
      <c r="R34" s="13"/>
      <c r="S34" s="13"/>
      <c r="T34" s="13"/>
      <c r="U34" s="13"/>
      <c r="V34" s="13"/>
      <c r="W34" s="13"/>
      <c r="X34" s="13"/>
      <c r="Y34" s="13"/>
      <c r="Z34" s="13"/>
      <c r="AA34" s="366"/>
      <c r="AB34" s="367"/>
      <c r="AC34" s="183"/>
    </row>
    <row r="35" spans="2:29" ht="14.65" customHeight="1">
      <c r="B35" s="181"/>
      <c r="C35" s="50"/>
      <c r="D35" s="50"/>
      <c r="E35" s="50" t="s">
        <v>268</v>
      </c>
      <c r="F35" s="62"/>
      <c r="G35" s="62"/>
      <c r="H35" s="62"/>
      <c r="I35" s="63"/>
      <c r="J35" s="63"/>
      <c r="K35" s="63"/>
      <c r="L35" s="63"/>
      <c r="M35" s="364">
        <f t="shared" si="0"/>
        <v>-1086636</v>
      </c>
      <c r="N35" s="365"/>
      <c r="O35" s="201"/>
      <c r="P35" s="13"/>
      <c r="Q35" s="13"/>
      <c r="R35" s="13"/>
      <c r="S35" s="13"/>
      <c r="T35" s="13"/>
      <c r="U35" s="13"/>
      <c r="V35" s="13"/>
      <c r="W35" s="13"/>
      <c r="X35" s="13"/>
      <c r="Y35" s="13"/>
      <c r="Z35" s="13"/>
      <c r="AA35" s="366"/>
      <c r="AB35" s="367"/>
      <c r="AC35" s="183"/>
    </row>
    <row r="36" spans="2:29" ht="14.65" customHeight="1">
      <c r="B36" s="181"/>
      <c r="C36" s="50"/>
      <c r="D36" s="50" t="s">
        <v>267</v>
      </c>
      <c r="E36" s="50"/>
      <c r="F36" s="62"/>
      <c r="G36" s="62"/>
      <c r="H36" s="62"/>
      <c r="I36" s="63"/>
      <c r="J36" s="63"/>
      <c r="K36" s="63"/>
      <c r="L36" s="63"/>
      <c r="M36" s="364">
        <f t="shared" si="0"/>
        <v>9804</v>
      </c>
      <c r="N36" s="365"/>
      <c r="O36" s="201"/>
      <c r="P36" s="13"/>
      <c r="Q36" s="13"/>
      <c r="R36" s="13"/>
      <c r="S36" s="13"/>
      <c r="T36" s="13"/>
      <c r="U36" s="13"/>
      <c r="V36" s="13"/>
      <c r="W36" s="13"/>
      <c r="X36" s="13"/>
      <c r="Y36" s="13"/>
      <c r="Z36" s="13"/>
      <c r="AA36" s="366"/>
      <c r="AB36" s="367"/>
      <c r="AC36" s="183"/>
    </row>
    <row r="37" spans="2:29" ht="14.65" customHeight="1">
      <c r="B37" s="181"/>
      <c r="C37" s="50"/>
      <c r="D37" s="50"/>
      <c r="E37" s="50" t="s">
        <v>27</v>
      </c>
      <c r="F37" s="50"/>
      <c r="G37" s="50"/>
      <c r="H37" s="50"/>
      <c r="I37" s="49"/>
      <c r="J37" s="49"/>
      <c r="K37" s="49"/>
      <c r="L37" s="49"/>
      <c r="M37" s="364">
        <f t="shared" si="0"/>
        <v>9804</v>
      </c>
      <c r="N37" s="365"/>
      <c r="O37" s="201"/>
      <c r="P37" s="13"/>
      <c r="Q37" s="13"/>
      <c r="R37" s="13"/>
      <c r="S37" s="13"/>
      <c r="T37" s="13"/>
      <c r="U37" s="13"/>
      <c r="V37" s="13"/>
      <c r="W37" s="13"/>
      <c r="X37" s="13"/>
      <c r="Y37" s="13"/>
      <c r="Z37" s="13"/>
      <c r="AA37" s="366"/>
      <c r="AB37" s="367"/>
      <c r="AC37" s="183"/>
    </row>
    <row r="38" spans="2:29" ht="14.65" customHeight="1">
      <c r="B38" s="181"/>
      <c r="C38" s="50"/>
      <c r="D38" s="50"/>
      <c r="E38" s="50" t="s">
        <v>238</v>
      </c>
      <c r="F38" s="50"/>
      <c r="G38" s="50"/>
      <c r="H38" s="50"/>
      <c r="I38" s="49"/>
      <c r="J38" s="49"/>
      <c r="K38" s="49"/>
      <c r="L38" s="49"/>
      <c r="M38" s="364" t="str">
        <f t="shared" si="0"/>
        <v>-</v>
      </c>
      <c r="N38" s="365"/>
      <c r="O38" s="201"/>
      <c r="P38" s="13"/>
      <c r="Q38" s="13"/>
      <c r="R38" s="13"/>
      <c r="S38" s="13"/>
      <c r="T38" s="13"/>
      <c r="U38" s="13"/>
      <c r="V38" s="13"/>
      <c r="W38" s="13"/>
      <c r="X38" s="13"/>
      <c r="Y38" s="13"/>
      <c r="Z38" s="13"/>
      <c r="AA38" s="366"/>
      <c r="AB38" s="367"/>
      <c r="AC38" s="183"/>
    </row>
    <row r="39" spans="2:29" ht="14.65" customHeight="1">
      <c r="B39" s="181"/>
      <c r="C39" s="50"/>
      <c r="D39" s="50" t="s">
        <v>266</v>
      </c>
      <c r="E39" s="50"/>
      <c r="F39" s="50"/>
      <c r="G39" s="50"/>
      <c r="H39" s="50"/>
      <c r="I39" s="50"/>
      <c r="J39" s="49"/>
      <c r="K39" s="49"/>
      <c r="L39" s="49"/>
      <c r="M39" s="364">
        <f t="shared" ref="M39:M62" si="2">IF(ABS(M104)&lt;$AB$69,IF(ABS(M104)&gt;0,0,"-"),ROUND(M104/$AB$69,0))</f>
        <v>2444373</v>
      </c>
      <c r="N39" s="365"/>
      <c r="O39" s="201"/>
      <c r="P39" s="13"/>
      <c r="Q39" s="13"/>
      <c r="R39" s="13"/>
      <c r="S39" s="13"/>
      <c r="T39" s="13"/>
      <c r="U39" s="13"/>
      <c r="V39" s="13"/>
      <c r="W39" s="13"/>
      <c r="X39" s="13"/>
      <c r="Y39" s="13"/>
      <c r="Z39" s="13"/>
      <c r="AA39" s="366"/>
      <c r="AB39" s="367"/>
      <c r="AC39" s="183"/>
    </row>
    <row r="40" spans="2:29" ht="14.65" customHeight="1">
      <c r="B40" s="181"/>
      <c r="C40" s="50"/>
      <c r="D40" s="50"/>
      <c r="E40" s="50" t="s">
        <v>265</v>
      </c>
      <c r="F40" s="50"/>
      <c r="G40" s="50"/>
      <c r="H40" s="50"/>
      <c r="I40" s="50"/>
      <c r="J40" s="49"/>
      <c r="K40" s="49"/>
      <c r="L40" s="49"/>
      <c r="M40" s="364">
        <f t="shared" si="2"/>
        <v>660579</v>
      </c>
      <c r="N40" s="365"/>
      <c r="O40" s="201"/>
      <c r="P40" s="13"/>
      <c r="Q40" s="13"/>
      <c r="R40" s="13"/>
      <c r="S40" s="13"/>
      <c r="T40" s="13"/>
      <c r="U40" s="13"/>
      <c r="V40" s="13"/>
      <c r="W40" s="13"/>
      <c r="X40" s="13"/>
      <c r="Y40" s="13"/>
      <c r="Z40" s="13"/>
      <c r="AA40" s="366"/>
      <c r="AB40" s="367"/>
      <c r="AC40" s="183"/>
    </row>
    <row r="41" spans="2:29" ht="14.65" customHeight="1">
      <c r="B41" s="181"/>
      <c r="C41" s="50"/>
      <c r="D41" s="50"/>
      <c r="E41" s="50"/>
      <c r="F41" s="53" t="s">
        <v>264</v>
      </c>
      <c r="G41" s="50"/>
      <c r="H41" s="50"/>
      <c r="I41" s="50"/>
      <c r="J41" s="49"/>
      <c r="K41" s="49"/>
      <c r="L41" s="49"/>
      <c r="M41" s="364">
        <f t="shared" si="2"/>
        <v>35900</v>
      </c>
      <c r="N41" s="365"/>
      <c r="O41" s="201"/>
      <c r="P41" s="13"/>
      <c r="Q41" s="13"/>
      <c r="R41" s="13"/>
      <c r="S41" s="13"/>
      <c r="T41" s="13"/>
      <c r="U41" s="13"/>
      <c r="V41" s="13"/>
      <c r="W41" s="13"/>
      <c r="X41" s="13"/>
      <c r="Y41" s="13"/>
      <c r="Z41" s="13"/>
      <c r="AA41" s="366"/>
      <c r="AB41" s="367"/>
      <c r="AC41" s="183"/>
    </row>
    <row r="42" spans="2:29" ht="14.65" customHeight="1">
      <c r="B42" s="181"/>
      <c r="C42" s="50"/>
      <c r="D42" s="50"/>
      <c r="E42" s="50"/>
      <c r="F42" s="53" t="s">
        <v>263</v>
      </c>
      <c r="G42" s="50"/>
      <c r="H42" s="50"/>
      <c r="I42" s="50"/>
      <c r="J42" s="49"/>
      <c r="K42" s="49"/>
      <c r="L42" s="49"/>
      <c r="M42" s="364">
        <f t="shared" si="2"/>
        <v>624679</v>
      </c>
      <c r="N42" s="365"/>
      <c r="O42" s="201"/>
      <c r="P42" s="13"/>
      <c r="Q42" s="13"/>
      <c r="R42" s="13"/>
      <c r="S42" s="13"/>
      <c r="T42" s="13"/>
      <c r="U42" s="13"/>
      <c r="V42" s="13"/>
      <c r="W42" s="13"/>
      <c r="X42" s="13"/>
      <c r="Y42" s="13"/>
      <c r="Z42" s="13"/>
      <c r="AA42" s="366"/>
      <c r="AB42" s="367"/>
      <c r="AC42" s="183"/>
    </row>
    <row r="43" spans="2:29" ht="14.65" customHeight="1">
      <c r="B43" s="181"/>
      <c r="C43" s="50"/>
      <c r="D43" s="50"/>
      <c r="E43" s="50"/>
      <c r="F43" s="53" t="s">
        <v>259</v>
      </c>
      <c r="G43" s="50"/>
      <c r="H43" s="50"/>
      <c r="I43" s="50"/>
      <c r="J43" s="49"/>
      <c r="K43" s="49"/>
      <c r="L43" s="49"/>
      <c r="M43" s="364" t="str">
        <f t="shared" si="2"/>
        <v>-</v>
      </c>
      <c r="N43" s="365"/>
      <c r="O43" s="201"/>
      <c r="P43" s="13"/>
      <c r="Q43" s="13"/>
      <c r="R43" s="13"/>
      <c r="S43" s="13"/>
      <c r="T43" s="13"/>
      <c r="U43" s="13"/>
      <c r="V43" s="13"/>
      <c r="W43" s="13"/>
      <c r="X43" s="13"/>
      <c r="Y43" s="13"/>
      <c r="Z43" s="13"/>
      <c r="AA43" s="206"/>
      <c r="AB43" s="198"/>
      <c r="AC43" s="183"/>
    </row>
    <row r="44" spans="2:29" ht="14.65" customHeight="1">
      <c r="B44" s="181"/>
      <c r="C44" s="50"/>
      <c r="D44" s="50"/>
      <c r="E44" s="50" t="s">
        <v>239</v>
      </c>
      <c r="F44" s="50"/>
      <c r="G44" s="50"/>
      <c r="H44" s="50"/>
      <c r="I44" s="49"/>
      <c r="J44" s="49"/>
      <c r="K44" s="49"/>
      <c r="L44" s="49"/>
      <c r="M44" s="364" t="str">
        <f t="shared" si="2"/>
        <v>-</v>
      </c>
      <c r="N44" s="365"/>
      <c r="O44" s="201"/>
      <c r="P44" s="13"/>
      <c r="Q44" s="13"/>
      <c r="R44" s="13"/>
      <c r="S44" s="13"/>
      <c r="T44" s="13"/>
      <c r="U44" s="13"/>
      <c r="V44" s="13"/>
      <c r="W44" s="13"/>
      <c r="X44" s="13"/>
      <c r="Y44" s="13"/>
      <c r="Z44" s="13"/>
      <c r="AA44" s="206"/>
      <c r="AB44" s="198"/>
      <c r="AC44" s="183"/>
    </row>
    <row r="45" spans="2:29" ht="14.65" customHeight="1">
      <c r="B45" s="181"/>
      <c r="C45" s="50"/>
      <c r="D45" s="50"/>
      <c r="E45" s="50" t="s">
        <v>260</v>
      </c>
      <c r="F45" s="50"/>
      <c r="G45" s="50"/>
      <c r="H45" s="50"/>
      <c r="I45" s="49"/>
      <c r="J45" s="49"/>
      <c r="K45" s="49"/>
      <c r="L45" s="49"/>
      <c r="M45" s="364">
        <f t="shared" si="2"/>
        <v>10935</v>
      </c>
      <c r="N45" s="365"/>
      <c r="O45" s="201"/>
      <c r="P45" s="13"/>
      <c r="Q45" s="13"/>
      <c r="R45" s="13"/>
      <c r="S45" s="13"/>
      <c r="T45" s="13"/>
      <c r="U45" s="13"/>
      <c r="V45" s="13"/>
      <c r="W45" s="13"/>
      <c r="X45" s="13"/>
      <c r="Y45" s="13"/>
      <c r="Z45" s="13"/>
      <c r="AA45" s="206"/>
      <c r="AB45" s="198"/>
      <c r="AC45" s="183"/>
    </row>
    <row r="46" spans="2:29" ht="14.65" customHeight="1">
      <c r="B46" s="181"/>
      <c r="C46" s="50"/>
      <c r="D46" s="50"/>
      <c r="E46" s="50" t="s">
        <v>272</v>
      </c>
      <c r="F46" s="50"/>
      <c r="G46" s="50"/>
      <c r="H46" s="50"/>
      <c r="I46" s="49"/>
      <c r="J46" s="49"/>
      <c r="K46" s="49"/>
      <c r="L46" s="49"/>
      <c r="M46" s="364">
        <f t="shared" si="2"/>
        <v>45133</v>
      </c>
      <c r="N46" s="365"/>
      <c r="O46" s="201"/>
      <c r="P46" s="13"/>
      <c r="Q46" s="13"/>
      <c r="R46" s="13"/>
      <c r="S46" s="13"/>
      <c r="T46" s="13"/>
      <c r="U46" s="13"/>
      <c r="V46" s="13"/>
      <c r="W46" s="13"/>
      <c r="X46" s="13"/>
      <c r="Y46" s="13"/>
      <c r="Z46" s="13"/>
      <c r="AA46" s="366"/>
      <c r="AB46" s="367"/>
      <c r="AC46" s="183"/>
    </row>
    <row r="47" spans="2:29" ht="14.65" customHeight="1">
      <c r="B47" s="181"/>
      <c r="C47" s="50"/>
      <c r="D47" s="50"/>
      <c r="E47" s="50" t="s">
        <v>262</v>
      </c>
      <c r="F47" s="50"/>
      <c r="G47" s="50"/>
      <c r="H47" s="50"/>
      <c r="I47" s="49"/>
      <c r="J47" s="49"/>
      <c r="K47" s="49"/>
      <c r="L47" s="49"/>
      <c r="M47" s="364">
        <f t="shared" si="2"/>
        <v>1726510</v>
      </c>
      <c r="N47" s="365"/>
      <c r="O47" s="201"/>
      <c r="P47" s="13"/>
      <c r="Q47" s="13"/>
      <c r="R47" s="13"/>
      <c r="S47" s="13"/>
      <c r="T47" s="13"/>
      <c r="U47" s="13"/>
      <c r="V47" s="13"/>
      <c r="W47" s="13"/>
      <c r="X47" s="13"/>
      <c r="Y47" s="13"/>
      <c r="Z47" s="13"/>
      <c r="AA47" s="206"/>
      <c r="AB47" s="198"/>
      <c r="AC47" s="183"/>
    </row>
    <row r="48" spans="2:29" ht="14.65" customHeight="1">
      <c r="B48" s="181"/>
      <c r="C48" s="50"/>
      <c r="D48" s="50"/>
      <c r="E48" s="50"/>
      <c r="F48" s="53" t="s">
        <v>261</v>
      </c>
      <c r="G48" s="50"/>
      <c r="H48" s="50"/>
      <c r="I48" s="49"/>
      <c r="J48" s="49"/>
      <c r="K48" s="49"/>
      <c r="L48" s="49"/>
      <c r="M48" s="364">
        <f t="shared" si="2"/>
        <v>833650</v>
      </c>
      <c r="N48" s="365"/>
      <c r="O48" s="201"/>
      <c r="P48" s="13"/>
      <c r="Q48" s="13"/>
      <c r="R48" s="13"/>
      <c r="S48" s="13"/>
      <c r="T48" s="13"/>
      <c r="U48" s="13"/>
      <c r="V48" s="13"/>
      <c r="W48" s="13"/>
      <c r="X48" s="13"/>
      <c r="Y48" s="13"/>
      <c r="Z48" s="13"/>
      <c r="AA48" s="366"/>
      <c r="AB48" s="367"/>
      <c r="AC48" s="183"/>
    </row>
    <row r="49" spans="2:29" ht="14.65" customHeight="1">
      <c r="B49" s="181"/>
      <c r="C49" s="49"/>
      <c r="D49" s="50"/>
      <c r="E49" s="50"/>
      <c r="F49" s="50" t="s">
        <v>25</v>
      </c>
      <c r="G49" s="50"/>
      <c r="H49" s="50"/>
      <c r="I49" s="49"/>
      <c r="J49" s="49"/>
      <c r="K49" s="49"/>
      <c r="L49" s="49"/>
      <c r="M49" s="364">
        <f t="shared" si="2"/>
        <v>892860</v>
      </c>
      <c r="N49" s="365"/>
      <c r="O49" s="201"/>
      <c r="P49" s="13"/>
      <c r="Q49" s="13"/>
      <c r="R49" s="13"/>
      <c r="S49" s="13"/>
      <c r="T49" s="13"/>
      <c r="U49" s="13"/>
      <c r="V49" s="13"/>
      <c r="W49" s="13"/>
      <c r="X49" s="13"/>
      <c r="Y49" s="13"/>
      <c r="Z49" s="13"/>
      <c r="AA49" s="366"/>
      <c r="AB49" s="367"/>
      <c r="AC49" s="183"/>
    </row>
    <row r="50" spans="2:29" ht="14.65" customHeight="1">
      <c r="B50" s="181"/>
      <c r="C50" s="49"/>
      <c r="D50" s="50"/>
      <c r="E50" s="50" t="s">
        <v>16</v>
      </c>
      <c r="F50" s="50"/>
      <c r="G50" s="50"/>
      <c r="H50" s="50"/>
      <c r="I50" s="49"/>
      <c r="J50" s="49"/>
      <c r="K50" s="49"/>
      <c r="L50" s="49"/>
      <c r="M50" s="364" t="str">
        <f t="shared" si="2"/>
        <v>-</v>
      </c>
      <c r="N50" s="365"/>
      <c r="O50" s="201"/>
      <c r="P50" s="13"/>
      <c r="Q50" s="13"/>
      <c r="R50" s="13"/>
      <c r="S50" s="13"/>
      <c r="T50" s="13"/>
      <c r="U50" s="13"/>
      <c r="V50" s="13"/>
      <c r="W50" s="13"/>
      <c r="X50" s="13"/>
      <c r="Y50" s="13"/>
      <c r="Z50" s="13"/>
      <c r="AA50" s="366"/>
      <c r="AB50" s="367"/>
      <c r="AC50" s="183"/>
    </row>
    <row r="51" spans="2:29" ht="14.65" customHeight="1">
      <c r="B51" s="181"/>
      <c r="C51" s="49"/>
      <c r="D51" s="50"/>
      <c r="E51" s="53" t="s">
        <v>30</v>
      </c>
      <c r="F51" s="50"/>
      <c r="G51" s="50"/>
      <c r="H51" s="50"/>
      <c r="I51" s="49"/>
      <c r="J51" s="49"/>
      <c r="K51" s="49"/>
      <c r="L51" s="49"/>
      <c r="M51" s="364">
        <f t="shared" si="2"/>
        <v>1215</v>
      </c>
      <c r="N51" s="365"/>
      <c r="O51" s="201"/>
      <c r="P51" s="13"/>
      <c r="Q51" s="13"/>
      <c r="R51" s="13"/>
      <c r="S51" s="13"/>
      <c r="T51" s="13"/>
      <c r="U51" s="13"/>
      <c r="V51" s="13"/>
      <c r="W51" s="13"/>
      <c r="X51" s="13"/>
      <c r="Y51" s="13"/>
      <c r="Z51" s="13"/>
      <c r="AA51" s="366"/>
      <c r="AB51" s="367"/>
      <c r="AC51" s="183"/>
    </row>
    <row r="52" spans="2:29" ht="14.65" customHeight="1">
      <c r="B52" s="181"/>
      <c r="C52" s="49" t="s">
        <v>31</v>
      </c>
      <c r="D52" s="50"/>
      <c r="E52" s="51"/>
      <c r="F52" s="51"/>
      <c r="G52" s="51"/>
      <c r="H52" s="49"/>
      <c r="I52" s="49"/>
      <c r="J52" s="49"/>
      <c r="K52" s="49"/>
      <c r="L52" s="49"/>
      <c r="M52" s="364">
        <f t="shared" si="2"/>
        <v>1319319</v>
      </c>
      <c r="N52" s="365"/>
      <c r="O52" s="201"/>
      <c r="P52" s="13"/>
      <c r="Q52" s="13"/>
      <c r="R52" s="13"/>
      <c r="S52" s="13"/>
      <c r="T52" s="13"/>
      <c r="U52" s="13"/>
      <c r="V52" s="13"/>
      <c r="W52" s="13"/>
      <c r="X52" s="13"/>
      <c r="Y52" s="13"/>
      <c r="Z52" s="13"/>
      <c r="AA52" s="366"/>
      <c r="AB52" s="367"/>
      <c r="AC52" s="183"/>
    </row>
    <row r="53" spans="2:29" ht="14.65" customHeight="1">
      <c r="B53" s="181"/>
      <c r="C53" s="49"/>
      <c r="D53" s="50" t="s">
        <v>32</v>
      </c>
      <c r="E53" s="51"/>
      <c r="F53" s="51"/>
      <c r="G53" s="51"/>
      <c r="H53" s="49"/>
      <c r="I53" s="49"/>
      <c r="J53" s="49"/>
      <c r="K53" s="49"/>
      <c r="L53" s="49"/>
      <c r="M53" s="364">
        <f t="shared" si="2"/>
        <v>98995</v>
      </c>
      <c r="N53" s="365"/>
      <c r="O53" s="201"/>
      <c r="P53" s="13"/>
      <c r="Q53" s="13"/>
      <c r="R53" s="13"/>
      <c r="S53" s="13"/>
      <c r="T53" s="13"/>
      <c r="U53" s="13"/>
      <c r="V53" s="13"/>
      <c r="W53" s="13"/>
      <c r="X53" s="13"/>
      <c r="Y53" s="13"/>
      <c r="Z53" s="13"/>
      <c r="AA53" s="206"/>
      <c r="AB53" s="198"/>
      <c r="AC53" s="183"/>
    </row>
    <row r="54" spans="2:29" ht="14.65" customHeight="1">
      <c r="B54" s="181"/>
      <c r="C54" s="49"/>
      <c r="D54" s="53" t="s">
        <v>33</v>
      </c>
      <c r="E54" s="50"/>
      <c r="F54" s="62"/>
      <c r="G54" s="59"/>
      <c r="H54" s="59"/>
      <c r="I54" s="60"/>
      <c r="J54" s="49"/>
      <c r="K54" s="49"/>
      <c r="L54" s="49"/>
      <c r="M54" s="364">
        <f t="shared" si="2"/>
        <v>27490</v>
      </c>
      <c r="N54" s="365"/>
      <c r="O54" s="201"/>
      <c r="P54" s="13"/>
      <c r="Q54" s="13"/>
      <c r="R54" s="13"/>
      <c r="S54" s="13"/>
      <c r="T54" s="13"/>
      <c r="U54" s="13"/>
      <c r="V54" s="13"/>
      <c r="W54" s="13"/>
      <c r="X54" s="13"/>
      <c r="Y54" s="13"/>
      <c r="Z54" s="13"/>
      <c r="AA54" s="366"/>
      <c r="AB54" s="367"/>
      <c r="AC54" s="183"/>
    </row>
    <row r="55" spans="2:29" ht="14.65" customHeight="1">
      <c r="B55" s="181"/>
      <c r="C55" s="49"/>
      <c r="D55" s="50" t="s">
        <v>34</v>
      </c>
      <c r="E55" s="50"/>
      <c r="F55" s="50"/>
      <c r="G55" s="50"/>
      <c r="H55" s="50"/>
      <c r="I55" s="49"/>
      <c r="J55" s="49"/>
      <c r="K55" s="49"/>
      <c r="L55" s="49"/>
      <c r="M55" s="364" t="str">
        <f t="shared" si="2"/>
        <v>-</v>
      </c>
      <c r="N55" s="365"/>
      <c r="O55" s="201"/>
      <c r="P55" s="13"/>
      <c r="Q55" s="13"/>
      <c r="R55" s="13"/>
      <c r="S55" s="13"/>
      <c r="T55" s="13"/>
      <c r="U55" s="13"/>
      <c r="V55" s="13"/>
      <c r="W55" s="13"/>
      <c r="X55" s="13"/>
      <c r="Y55" s="13"/>
      <c r="Z55" s="13"/>
      <c r="AA55" s="366"/>
      <c r="AB55" s="367"/>
      <c r="AC55" s="183"/>
    </row>
    <row r="56" spans="2:29" ht="14.65" customHeight="1">
      <c r="B56" s="181"/>
      <c r="C56" s="50"/>
      <c r="D56" s="50" t="s">
        <v>28</v>
      </c>
      <c r="E56" s="50"/>
      <c r="F56" s="62"/>
      <c r="G56" s="59"/>
      <c r="H56" s="59"/>
      <c r="I56" s="60"/>
      <c r="J56" s="60"/>
      <c r="K56" s="60"/>
      <c r="L56" s="60"/>
      <c r="M56" s="364">
        <f t="shared" si="2"/>
        <v>1192834</v>
      </c>
      <c r="N56" s="365"/>
      <c r="O56" s="201"/>
      <c r="P56" s="13"/>
      <c r="Q56" s="13"/>
      <c r="R56" s="13"/>
      <c r="S56" s="13"/>
      <c r="T56" s="13"/>
      <c r="U56" s="13"/>
      <c r="V56" s="13"/>
      <c r="W56" s="13"/>
      <c r="X56" s="13"/>
      <c r="Y56" s="13"/>
      <c r="Z56" s="13"/>
      <c r="AA56" s="366"/>
      <c r="AB56" s="367"/>
      <c r="AC56" s="183"/>
    </row>
    <row r="57" spans="2:29" ht="14.65" customHeight="1">
      <c r="B57" s="181"/>
      <c r="C57" s="50"/>
      <c r="D57" s="50"/>
      <c r="E57" s="50" t="s">
        <v>35</v>
      </c>
      <c r="F57" s="50"/>
      <c r="G57" s="50"/>
      <c r="H57" s="50"/>
      <c r="I57" s="49"/>
      <c r="J57" s="49"/>
      <c r="K57" s="49"/>
      <c r="L57" s="49"/>
      <c r="M57" s="364">
        <f t="shared" si="2"/>
        <v>1172110</v>
      </c>
      <c r="N57" s="365"/>
      <c r="O57" s="201"/>
      <c r="P57" s="13"/>
      <c r="Q57" s="13"/>
      <c r="R57" s="13"/>
      <c r="S57" s="13"/>
      <c r="T57" s="13"/>
      <c r="U57" s="13"/>
      <c r="V57" s="13"/>
      <c r="W57" s="13"/>
      <c r="X57" s="13"/>
      <c r="Y57" s="13"/>
      <c r="Z57" s="13"/>
      <c r="AA57" s="366"/>
      <c r="AB57" s="367"/>
      <c r="AC57" s="183"/>
    </row>
    <row r="58" spans="2:29" ht="14.65" customHeight="1">
      <c r="B58" s="181"/>
      <c r="C58" s="50"/>
      <c r="D58" s="50"/>
      <c r="E58" s="53" t="s">
        <v>29</v>
      </c>
      <c r="F58" s="50"/>
      <c r="G58" s="50"/>
      <c r="H58" s="50"/>
      <c r="I58" s="49"/>
      <c r="J58" s="49"/>
      <c r="K58" s="49"/>
      <c r="L58" s="49"/>
      <c r="M58" s="364">
        <f t="shared" si="2"/>
        <v>20724</v>
      </c>
      <c r="N58" s="365"/>
      <c r="O58" s="201"/>
      <c r="P58" s="13"/>
      <c r="Q58" s="13"/>
      <c r="R58" s="13"/>
      <c r="S58" s="13"/>
      <c r="T58" s="13"/>
      <c r="U58" s="13"/>
      <c r="V58" s="13"/>
      <c r="W58" s="13"/>
      <c r="X58" s="13"/>
      <c r="Y58" s="13"/>
      <c r="Z58" s="13"/>
      <c r="AA58" s="366"/>
      <c r="AB58" s="367"/>
      <c r="AC58" s="183"/>
    </row>
    <row r="59" spans="2:29" ht="14.65" customHeight="1">
      <c r="B59" s="181"/>
      <c r="C59" s="50"/>
      <c r="D59" s="50" t="s">
        <v>36</v>
      </c>
      <c r="E59" s="50"/>
      <c r="F59" s="62"/>
      <c r="G59" s="59"/>
      <c r="H59" s="59"/>
      <c r="I59" s="60"/>
      <c r="J59" s="60"/>
      <c r="K59" s="60"/>
      <c r="L59" s="60"/>
      <c r="M59" s="364" t="str">
        <f t="shared" si="2"/>
        <v>-</v>
      </c>
      <c r="N59" s="365"/>
      <c r="O59" s="201"/>
      <c r="P59" s="13"/>
      <c r="Q59" s="13"/>
      <c r="R59" s="13"/>
      <c r="S59" s="13"/>
      <c r="T59" s="13"/>
      <c r="U59" s="13"/>
      <c r="V59" s="13"/>
      <c r="W59" s="13"/>
      <c r="X59" s="13"/>
      <c r="Y59" s="13"/>
      <c r="Z59" s="13"/>
      <c r="AA59" s="366"/>
      <c r="AB59" s="367"/>
      <c r="AC59" s="183"/>
    </row>
    <row r="60" spans="2:29" ht="14.65" customHeight="1">
      <c r="B60" s="181"/>
      <c r="C60" s="50"/>
      <c r="D60" s="50" t="s">
        <v>25</v>
      </c>
      <c r="E60" s="50"/>
      <c r="F60" s="50"/>
      <c r="G60" s="50"/>
      <c r="H60" s="50"/>
      <c r="I60" s="49"/>
      <c r="J60" s="49"/>
      <c r="K60" s="49"/>
      <c r="L60" s="49"/>
      <c r="M60" s="364" t="str">
        <f t="shared" si="2"/>
        <v>-</v>
      </c>
      <c r="N60" s="365"/>
      <c r="O60" s="201"/>
      <c r="P60" s="368"/>
      <c r="Q60" s="368"/>
      <c r="R60" s="368"/>
      <c r="S60" s="368"/>
      <c r="T60" s="368"/>
      <c r="U60" s="368"/>
      <c r="V60" s="368"/>
      <c r="W60" s="368"/>
      <c r="X60" s="368"/>
      <c r="Y60" s="368"/>
      <c r="Z60" s="368"/>
      <c r="AA60" s="369"/>
      <c r="AB60" s="370"/>
      <c r="AC60" s="183"/>
    </row>
    <row r="61" spans="2:29" ht="16.5" customHeight="1" thickBot="1">
      <c r="B61" s="181"/>
      <c r="C61" s="50"/>
      <c r="D61" s="53" t="s">
        <v>30</v>
      </c>
      <c r="E61" s="50"/>
      <c r="F61" s="50"/>
      <c r="G61" s="50"/>
      <c r="H61" s="50"/>
      <c r="I61" s="49"/>
      <c r="J61" s="49"/>
      <c r="K61" s="49"/>
      <c r="L61" s="49"/>
      <c r="M61" s="364" t="str">
        <f t="shared" si="2"/>
        <v>-</v>
      </c>
      <c r="N61" s="365"/>
      <c r="O61" s="201"/>
      <c r="P61" s="355" t="s">
        <v>37</v>
      </c>
      <c r="Q61" s="355"/>
      <c r="R61" s="355"/>
      <c r="S61" s="355"/>
      <c r="T61" s="355"/>
      <c r="U61" s="355"/>
      <c r="V61" s="355"/>
      <c r="W61" s="355"/>
      <c r="X61" s="355"/>
      <c r="Y61" s="355"/>
      <c r="Z61" s="355"/>
      <c r="AA61" s="356">
        <f>IF(ABS(AA126)&lt;$AB$69,IF(ABS(AA126)&gt;0,0,"-"),ROUND(AA126/$AB$69,0))</f>
        <v>8535666</v>
      </c>
      <c r="AB61" s="357"/>
      <c r="AC61" s="265"/>
    </row>
    <row r="62" spans="2:29" ht="14.65" customHeight="1" thickBot="1">
      <c r="B62" s="358" t="s">
        <v>38</v>
      </c>
      <c r="C62" s="359"/>
      <c r="D62" s="359"/>
      <c r="E62" s="359"/>
      <c r="F62" s="359"/>
      <c r="G62" s="359"/>
      <c r="H62" s="359"/>
      <c r="I62" s="359"/>
      <c r="J62" s="359"/>
      <c r="K62" s="359"/>
      <c r="L62" s="359"/>
      <c r="M62" s="362">
        <f t="shared" si="2"/>
        <v>15029311</v>
      </c>
      <c r="N62" s="363"/>
      <c r="O62" s="202"/>
      <c r="P62" s="360" t="s">
        <v>39</v>
      </c>
      <c r="Q62" s="361"/>
      <c r="R62" s="361"/>
      <c r="S62" s="361"/>
      <c r="T62" s="361"/>
      <c r="U62" s="361"/>
      <c r="V62" s="361"/>
      <c r="W62" s="361"/>
      <c r="X62" s="361"/>
      <c r="Y62" s="361"/>
      <c r="Z62" s="361"/>
      <c r="AA62" s="362">
        <f>IF(ABS(AA127)&lt;$AB$69,IF(ABS(AA127)&gt;0,0,"-"),ROUND(AA127/$AB$69,0))</f>
        <v>15029311</v>
      </c>
      <c r="AB62" s="363"/>
      <c r="AC62" s="202"/>
    </row>
    <row r="63" spans="2:29" ht="9.75" customHeight="1">
      <c r="B63" s="23"/>
      <c r="C63" s="23"/>
      <c r="D63" s="23"/>
      <c r="E63" s="23"/>
      <c r="F63" s="23"/>
      <c r="G63" s="23"/>
      <c r="H63" s="23"/>
      <c r="I63" s="23"/>
      <c r="J63" s="23"/>
      <c r="K63" s="23"/>
      <c r="L63" s="23"/>
      <c r="M63" s="23"/>
      <c r="N63" s="23"/>
      <c r="O63" s="23"/>
      <c r="AA63" s="21"/>
      <c r="AB63" s="21"/>
      <c r="AC63" s="21"/>
    </row>
    <row r="64" spans="2:29" ht="9.75" customHeight="1">
      <c r="B64" s="23"/>
      <c r="C64" s="23"/>
      <c r="D64" s="23"/>
      <c r="E64" s="23"/>
      <c r="F64" s="23"/>
      <c r="G64" s="23"/>
      <c r="H64" s="23"/>
      <c r="I64" s="23"/>
      <c r="J64" s="23"/>
      <c r="K64" s="23"/>
      <c r="L64" s="23"/>
      <c r="M64" s="23"/>
      <c r="N64" s="23"/>
      <c r="O64" s="23"/>
      <c r="AA64" s="21"/>
      <c r="AB64" s="21"/>
      <c r="AC64" s="21"/>
    </row>
    <row r="65" spans="2:29" ht="13.5">
      <c r="B65" s="26"/>
      <c r="C65" s="26"/>
      <c r="D65" s="26"/>
      <c r="E65" s="26"/>
      <c r="F65" s="26"/>
      <c r="G65" s="26"/>
      <c r="H65" s="26"/>
      <c r="I65" s="26"/>
      <c r="J65" s="26"/>
      <c r="K65" s="26"/>
      <c r="L65" s="26"/>
      <c r="M65" s="26"/>
      <c r="N65" s="26"/>
      <c r="O65" s="26"/>
      <c r="AA65" s="23"/>
      <c r="AB65" s="23"/>
      <c r="AC65" s="23"/>
    </row>
    <row r="66" spans="2:29" ht="15" hidden="1" outlineLevel="1">
      <c r="B66" s="385" t="s">
        <v>243</v>
      </c>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146"/>
    </row>
    <row r="67" spans="2:29" ht="20.25" hidden="1" outlineLevel="1">
      <c r="B67" s="386" t="s">
        <v>242</v>
      </c>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144"/>
    </row>
    <row r="68" spans="2:29" ht="14.25" hidden="1" outlineLevel="1">
      <c r="B68" s="387">
        <v>44651</v>
      </c>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145"/>
    </row>
    <row r="69" spans="2:29" ht="14.65" hidden="1" customHeight="1" outlineLevel="1" thickBot="1">
      <c r="B69" s="20" t="s">
        <v>509</v>
      </c>
      <c r="C69" s="21"/>
      <c r="D69" s="22"/>
      <c r="E69" s="22"/>
      <c r="F69" s="22"/>
      <c r="G69" s="22"/>
      <c r="H69" s="23"/>
      <c r="I69" s="23"/>
      <c r="J69" s="23"/>
      <c r="K69" s="23"/>
      <c r="L69" s="23"/>
      <c r="M69" s="23"/>
      <c r="N69" s="23"/>
      <c r="O69" s="23"/>
      <c r="P69" s="23"/>
      <c r="Q69" s="23"/>
      <c r="R69" s="23"/>
      <c r="S69" s="23"/>
      <c r="T69" s="23"/>
      <c r="U69" s="23"/>
      <c r="V69" s="23"/>
      <c r="W69" s="23"/>
      <c r="X69" s="23"/>
      <c r="Y69" s="23"/>
      <c r="Z69" s="23"/>
      <c r="AA69" s="23"/>
      <c r="AB69" s="24">
        <v>1000</v>
      </c>
      <c r="AC69" s="24"/>
    </row>
    <row r="70" spans="2:29" ht="14.65" hidden="1" customHeight="1" outlineLevel="1" thickBot="1">
      <c r="B70" s="388" t="s">
        <v>163</v>
      </c>
      <c r="C70" s="389"/>
      <c r="D70" s="389"/>
      <c r="E70" s="389"/>
      <c r="F70" s="389"/>
      <c r="G70" s="389"/>
      <c r="H70" s="389"/>
      <c r="I70" s="390"/>
      <c r="J70" s="390"/>
      <c r="K70" s="390"/>
      <c r="L70" s="390"/>
      <c r="M70" s="388" t="s">
        <v>164</v>
      </c>
      <c r="N70" s="389"/>
      <c r="O70" s="25"/>
      <c r="P70" s="389" t="s">
        <v>163</v>
      </c>
      <c r="Q70" s="389"/>
      <c r="R70" s="389"/>
      <c r="S70" s="389"/>
      <c r="T70" s="389"/>
      <c r="U70" s="389"/>
      <c r="V70" s="389"/>
      <c r="W70" s="389"/>
      <c r="X70" s="389"/>
      <c r="Y70" s="389"/>
      <c r="Z70" s="389"/>
      <c r="AA70" s="388" t="s">
        <v>164</v>
      </c>
      <c r="AB70" s="389"/>
      <c r="AC70" s="207"/>
    </row>
    <row r="71" spans="2:29" ht="14.65" hidden="1" customHeight="1" outlineLevel="1">
      <c r="B71" s="28" t="s">
        <v>165</v>
      </c>
      <c r="C71" s="29"/>
      <c r="D71" s="30"/>
      <c r="E71" s="31"/>
      <c r="F71" s="31"/>
      <c r="G71" s="31"/>
      <c r="H71" s="31"/>
      <c r="I71" s="29"/>
      <c r="J71" s="29"/>
      <c r="K71" s="29"/>
      <c r="L71" s="29"/>
      <c r="M71" s="391"/>
      <c r="N71" s="392"/>
      <c r="O71" s="45"/>
      <c r="P71" s="32" t="s">
        <v>166</v>
      </c>
      <c r="Q71" s="32"/>
      <c r="R71" s="32"/>
      <c r="S71" s="32"/>
      <c r="T71" s="32"/>
      <c r="U71" s="32"/>
      <c r="V71" s="21"/>
      <c r="W71" s="21"/>
      <c r="X71" s="21"/>
      <c r="Y71" s="21"/>
      <c r="Z71" s="21"/>
      <c r="AA71" s="391"/>
      <c r="AB71" s="392"/>
      <c r="AC71" s="45"/>
    </row>
    <row r="72" spans="2:29" ht="14.65" hidden="1" customHeight="1" outlineLevel="1">
      <c r="B72" s="33"/>
      <c r="C72" s="30" t="s">
        <v>167</v>
      </c>
      <c r="D72" s="30"/>
      <c r="E72" s="30"/>
      <c r="F72" s="30"/>
      <c r="G72" s="30"/>
      <c r="H72" s="30"/>
      <c r="I72" s="29"/>
      <c r="J72" s="29"/>
      <c r="K72" s="29"/>
      <c r="L72" s="29"/>
      <c r="M72" s="383">
        <v>13709992797</v>
      </c>
      <c r="N72" s="384"/>
      <c r="O72" s="34"/>
      <c r="P72" s="32"/>
      <c r="Q72" s="30" t="s">
        <v>168</v>
      </c>
      <c r="R72" s="30"/>
      <c r="S72" s="30"/>
      <c r="T72" s="30"/>
      <c r="U72" s="30"/>
      <c r="V72" s="29"/>
      <c r="W72" s="29"/>
      <c r="X72" s="29"/>
      <c r="Y72" s="29"/>
      <c r="Z72" s="29"/>
      <c r="AA72" s="383">
        <v>5723222552</v>
      </c>
      <c r="AB72" s="384"/>
      <c r="AC72" s="34"/>
    </row>
    <row r="73" spans="2:29" ht="14.65" hidden="1" customHeight="1" outlineLevel="1">
      <c r="B73" s="33"/>
      <c r="C73" s="30"/>
      <c r="D73" s="30" t="s">
        <v>169</v>
      </c>
      <c r="E73" s="30"/>
      <c r="F73" s="30"/>
      <c r="G73" s="30"/>
      <c r="H73" s="30"/>
      <c r="I73" s="29"/>
      <c r="J73" s="29"/>
      <c r="K73" s="29"/>
      <c r="L73" s="29"/>
      <c r="M73" s="383">
        <v>11255815954</v>
      </c>
      <c r="N73" s="384"/>
      <c r="O73" s="34"/>
      <c r="P73" s="32"/>
      <c r="Q73" s="30"/>
      <c r="R73" s="30" t="s">
        <v>170</v>
      </c>
      <c r="S73" s="30"/>
      <c r="T73" s="30"/>
      <c r="U73" s="30"/>
      <c r="V73" s="29"/>
      <c r="W73" s="29"/>
      <c r="X73" s="29"/>
      <c r="Y73" s="29"/>
      <c r="Z73" s="29"/>
      <c r="AA73" s="383">
        <v>5260014952</v>
      </c>
      <c r="AB73" s="384"/>
      <c r="AC73" s="34"/>
    </row>
    <row r="74" spans="2:29" ht="14.65" hidden="1" customHeight="1" outlineLevel="1">
      <c r="B74" s="33"/>
      <c r="C74" s="30"/>
      <c r="D74" s="30"/>
      <c r="E74" s="30" t="s">
        <v>171</v>
      </c>
      <c r="F74" s="30"/>
      <c r="G74" s="30"/>
      <c r="H74" s="30"/>
      <c r="I74" s="29"/>
      <c r="J74" s="29"/>
      <c r="K74" s="29"/>
      <c r="L74" s="29"/>
      <c r="M74" s="383">
        <v>10201809884</v>
      </c>
      <c r="N74" s="384"/>
      <c r="O74" s="34"/>
      <c r="P74" s="32"/>
      <c r="Q74" s="30"/>
      <c r="R74" s="35" t="s">
        <v>172</v>
      </c>
      <c r="S74" s="30"/>
      <c r="T74" s="30"/>
      <c r="U74" s="30"/>
      <c r="V74" s="29"/>
      <c r="W74" s="29"/>
      <c r="X74" s="29"/>
      <c r="Y74" s="29"/>
      <c r="Z74" s="29"/>
      <c r="AA74" s="383">
        <v>0</v>
      </c>
      <c r="AB74" s="384"/>
      <c r="AC74" s="34"/>
    </row>
    <row r="75" spans="2:29" ht="14.65" hidden="1" customHeight="1" outlineLevel="1">
      <c r="B75" s="33"/>
      <c r="C75" s="30"/>
      <c r="D75" s="30"/>
      <c r="E75" s="30"/>
      <c r="F75" s="30" t="s">
        <v>173</v>
      </c>
      <c r="G75" s="30"/>
      <c r="H75" s="30"/>
      <c r="I75" s="29"/>
      <c r="J75" s="29"/>
      <c r="K75" s="29"/>
      <c r="L75" s="29"/>
      <c r="M75" s="383">
        <v>951292272</v>
      </c>
      <c r="N75" s="384"/>
      <c r="O75" s="34"/>
      <c r="P75" s="32"/>
      <c r="Q75" s="30"/>
      <c r="R75" s="30" t="s">
        <v>174</v>
      </c>
      <c r="S75" s="30"/>
      <c r="T75" s="30"/>
      <c r="U75" s="30"/>
      <c r="V75" s="29"/>
      <c r="W75" s="29"/>
      <c r="X75" s="29"/>
      <c r="Y75" s="29"/>
      <c r="Z75" s="29"/>
      <c r="AA75" s="383">
        <v>450032000</v>
      </c>
      <c r="AB75" s="384"/>
      <c r="AC75" s="34"/>
    </row>
    <row r="76" spans="2:29" ht="14.65" hidden="1" customHeight="1" outlineLevel="1">
      <c r="B76" s="33"/>
      <c r="C76" s="30"/>
      <c r="D76" s="30"/>
      <c r="E76" s="30"/>
      <c r="F76" s="30" t="s">
        <v>175</v>
      </c>
      <c r="G76" s="30"/>
      <c r="H76" s="30"/>
      <c r="I76" s="29"/>
      <c r="J76" s="29"/>
      <c r="K76" s="29"/>
      <c r="L76" s="29"/>
      <c r="M76" s="383">
        <v>1020581690</v>
      </c>
      <c r="N76" s="384"/>
      <c r="O76" s="34"/>
      <c r="P76" s="32"/>
      <c r="Q76" s="30"/>
      <c r="R76" s="30" t="s">
        <v>176</v>
      </c>
      <c r="S76" s="30"/>
      <c r="T76" s="30"/>
      <c r="U76" s="30"/>
      <c r="V76" s="29"/>
      <c r="W76" s="29"/>
      <c r="X76" s="29"/>
      <c r="Y76" s="29"/>
      <c r="Z76" s="29"/>
      <c r="AA76" s="383">
        <v>0</v>
      </c>
      <c r="AB76" s="384"/>
      <c r="AC76" s="34"/>
    </row>
    <row r="77" spans="2:29" ht="14.65" hidden="1" customHeight="1" outlineLevel="1">
      <c r="B77" s="33"/>
      <c r="C77" s="30"/>
      <c r="D77" s="30"/>
      <c r="E77" s="30"/>
      <c r="F77" s="30" t="s">
        <v>177</v>
      </c>
      <c r="G77" s="30"/>
      <c r="H77" s="30"/>
      <c r="I77" s="29"/>
      <c r="J77" s="29"/>
      <c r="K77" s="29"/>
      <c r="L77" s="29"/>
      <c r="M77" s="383">
        <v>17567428120</v>
      </c>
      <c r="N77" s="384"/>
      <c r="O77" s="34"/>
      <c r="P77" s="32"/>
      <c r="Q77" s="32"/>
      <c r="R77" s="30" t="s">
        <v>178</v>
      </c>
      <c r="S77" s="30"/>
      <c r="T77" s="30"/>
      <c r="U77" s="30"/>
      <c r="V77" s="29"/>
      <c r="W77" s="29"/>
      <c r="X77" s="29"/>
      <c r="Y77" s="29"/>
      <c r="Z77" s="29"/>
      <c r="AA77" s="383">
        <v>13175600</v>
      </c>
      <c r="AB77" s="384"/>
      <c r="AC77" s="34"/>
    </row>
    <row r="78" spans="2:29" ht="14.65" hidden="1" customHeight="1" outlineLevel="1">
      <c r="B78" s="33"/>
      <c r="C78" s="30"/>
      <c r="D78" s="30"/>
      <c r="E78" s="30"/>
      <c r="F78" s="30" t="s">
        <v>179</v>
      </c>
      <c r="G78" s="30"/>
      <c r="H78" s="30"/>
      <c r="I78" s="29"/>
      <c r="J78" s="29"/>
      <c r="K78" s="29"/>
      <c r="L78" s="29"/>
      <c r="M78" s="383">
        <v>-9661936479</v>
      </c>
      <c r="N78" s="384"/>
      <c r="O78" s="34"/>
      <c r="P78" s="32"/>
      <c r="Q78" s="30" t="s">
        <v>180</v>
      </c>
      <c r="R78" s="30"/>
      <c r="S78" s="30"/>
      <c r="T78" s="30"/>
      <c r="U78" s="30"/>
      <c r="V78" s="29"/>
      <c r="W78" s="29"/>
      <c r="X78" s="29"/>
      <c r="Y78" s="29"/>
      <c r="Z78" s="29"/>
      <c r="AA78" s="383">
        <v>770422530</v>
      </c>
      <c r="AB78" s="384"/>
      <c r="AC78" s="34"/>
    </row>
    <row r="79" spans="2:29" ht="14.65" hidden="1" customHeight="1" outlineLevel="1">
      <c r="B79" s="33"/>
      <c r="C79" s="30"/>
      <c r="D79" s="30"/>
      <c r="E79" s="30"/>
      <c r="F79" s="30" t="s">
        <v>181</v>
      </c>
      <c r="G79" s="30"/>
      <c r="H79" s="30"/>
      <c r="I79" s="29"/>
      <c r="J79" s="29"/>
      <c r="K79" s="29"/>
      <c r="L79" s="29"/>
      <c r="M79" s="383">
        <v>622511440</v>
      </c>
      <c r="N79" s="384"/>
      <c r="O79" s="34"/>
      <c r="P79" s="32"/>
      <c r="Q79" s="32"/>
      <c r="R79" s="35" t="s">
        <v>182</v>
      </c>
      <c r="S79" s="30"/>
      <c r="T79" s="30"/>
      <c r="U79" s="30"/>
      <c r="V79" s="29"/>
      <c r="W79" s="29"/>
      <c r="X79" s="29"/>
      <c r="Y79" s="29"/>
      <c r="Z79" s="29"/>
      <c r="AA79" s="383">
        <v>696359000</v>
      </c>
      <c r="AB79" s="384"/>
      <c r="AC79" s="34"/>
    </row>
    <row r="80" spans="2:29" ht="14.65" hidden="1" customHeight="1" outlineLevel="1">
      <c r="B80" s="33"/>
      <c r="C80" s="30"/>
      <c r="D80" s="30"/>
      <c r="E80" s="30"/>
      <c r="F80" s="30" t="s">
        <v>183</v>
      </c>
      <c r="G80" s="30"/>
      <c r="H80" s="30"/>
      <c r="I80" s="29"/>
      <c r="J80" s="29"/>
      <c r="K80" s="29"/>
      <c r="L80" s="29"/>
      <c r="M80" s="383">
        <v>-308453959</v>
      </c>
      <c r="N80" s="384"/>
      <c r="O80" s="34"/>
      <c r="P80" s="32"/>
      <c r="Q80" s="32"/>
      <c r="R80" s="35" t="s">
        <v>184</v>
      </c>
      <c r="S80" s="35"/>
      <c r="T80" s="35"/>
      <c r="U80" s="35"/>
      <c r="V80" s="36"/>
      <c r="W80" s="36"/>
      <c r="X80" s="36"/>
      <c r="Y80" s="36"/>
      <c r="Z80" s="36"/>
      <c r="AA80" s="383">
        <v>0</v>
      </c>
      <c r="AB80" s="384"/>
      <c r="AC80" s="34"/>
    </row>
    <row r="81" spans="2:29" ht="14.65" hidden="1" customHeight="1" outlineLevel="1">
      <c r="B81" s="33"/>
      <c r="C81" s="30"/>
      <c r="D81" s="30"/>
      <c r="E81" s="30"/>
      <c r="F81" s="30" t="s">
        <v>185</v>
      </c>
      <c r="G81" s="37"/>
      <c r="H81" s="37"/>
      <c r="I81" s="38"/>
      <c r="J81" s="38"/>
      <c r="K81" s="38"/>
      <c r="L81" s="38"/>
      <c r="M81" s="383">
        <v>0</v>
      </c>
      <c r="N81" s="384"/>
      <c r="O81" s="34"/>
      <c r="P81" s="32"/>
      <c r="Q81" s="32"/>
      <c r="R81" s="35" t="s">
        <v>186</v>
      </c>
      <c r="S81" s="35"/>
      <c r="T81" s="35"/>
      <c r="U81" s="35"/>
      <c r="V81" s="36"/>
      <c r="W81" s="36"/>
      <c r="X81" s="36"/>
      <c r="Y81" s="36"/>
      <c r="Z81" s="36"/>
      <c r="AA81" s="383">
        <v>0</v>
      </c>
      <c r="AB81" s="384"/>
      <c r="AC81" s="34"/>
    </row>
    <row r="82" spans="2:29" ht="14.65" hidden="1" customHeight="1" outlineLevel="1">
      <c r="B82" s="33"/>
      <c r="C82" s="30"/>
      <c r="D82" s="30"/>
      <c r="E82" s="30"/>
      <c r="F82" s="30" t="s">
        <v>187</v>
      </c>
      <c r="G82" s="37"/>
      <c r="H82" s="37"/>
      <c r="I82" s="38"/>
      <c r="J82" s="38"/>
      <c r="K82" s="38"/>
      <c r="L82" s="38"/>
      <c r="M82" s="383">
        <v>0</v>
      </c>
      <c r="N82" s="384"/>
      <c r="O82" s="34"/>
      <c r="P82" s="21"/>
      <c r="Q82" s="32"/>
      <c r="R82" s="35" t="s">
        <v>188</v>
      </c>
      <c r="S82" s="35"/>
      <c r="T82" s="35"/>
      <c r="U82" s="35"/>
      <c r="V82" s="36"/>
      <c r="W82" s="36"/>
      <c r="X82" s="36"/>
      <c r="Y82" s="36"/>
      <c r="Z82" s="36"/>
      <c r="AA82" s="383">
        <v>0</v>
      </c>
      <c r="AB82" s="384"/>
      <c r="AC82" s="34"/>
    </row>
    <row r="83" spans="2:29" ht="14.65" hidden="1" customHeight="1" outlineLevel="1">
      <c r="B83" s="33"/>
      <c r="C83" s="30"/>
      <c r="D83" s="30"/>
      <c r="E83" s="30"/>
      <c r="F83" s="30" t="s">
        <v>189</v>
      </c>
      <c r="G83" s="37"/>
      <c r="H83" s="37"/>
      <c r="I83" s="38"/>
      <c r="J83" s="38"/>
      <c r="K83" s="38"/>
      <c r="L83" s="38"/>
      <c r="M83" s="383">
        <v>0</v>
      </c>
      <c r="N83" s="384"/>
      <c r="O83" s="34"/>
      <c r="P83" s="21"/>
      <c r="Q83" s="32"/>
      <c r="R83" s="35" t="s">
        <v>190</v>
      </c>
      <c r="S83" s="35"/>
      <c r="T83" s="35"/>
      <c r="U83" s="35"/>
      <c r="V83" s="36"/>
      <c r="W83" s="36"/>
      <c r="X83" s="36"/>
      <c r="Y83" s="36"/>
      <c r="Z83" s="36"/>
      <c r="AA83" s="383">
        <v>0</v>
      </c>
      <c r="AB83" s="384"/>
      <c r="AC83" s="34"/>
    </row>
    <row r="84" spans="2:29" s="23" customFormat="1" ht="14.25" hidden="1" outlineLevel="1">
      <c r="B84" s="33"/>
      <c r="C84" s="30"/>
      <c r="D84" s="30"/>
      <c r="E84" s="30"/>
      <c r="F84" s="30" t="s">
        <v>191</v>
      </c>
      <c r="G84" s="37"/>
      <c r="H84" s="37"/>
      <c r="I84" s="38"/>
      <c r="J84" s="38"/>
      <c r="K84" s="38"/>
      <c r="L84" s="38"/>
      <c r="M84" s="383">
        <v>0</v>
      </c>
      <c r="N84" s="384"/>
      <c r="O84" s="34"/>
      <c r="P84" s="32"/>
      <c r="Q84" s="32"/>
      <c r="R84" s="30" t="s">
        <v>192</v>
      </c>
      <c r="S84" s="30"/>
      <c r="T84" s="30"/>
      <c r="U84" s="30"/>
      <c r="V84" s="29"/>
      <c r="W84" s="29"/>
      <c r="X84" s="29"/>
      <c r="Y84" s="29"/>
      <c r="Z84" s="29"/>
      <c r="AA84" s="383">
        <v>29520239</v>
      </c>
      <c r="AB84" s="384"/>
      <c r="AC84" s="34"/>
    </row>
    <row r="85" spans="2:29" s="26" customFormat="1" ht="14.65" hidden="1" customHeight="1" outlineLevel="1">
      <c r="B85" s="33"/>
      <c r="C85" s="30"/>
      <c r="D85" s="30"/>
      <c r="E85" s="30"/>
      <c r="F85" s="30" t="s">
        <v>193</v>
      </c>
      <c r="G85" s="37"/>
      <c r="H85" s="37"/>
      <c r="I85" s="38"/>
      <c r="J85" s="38"/>
      <c r="K85" s="38"/>
      <c r="L85" s="38"/>
      <c r="M85" s="383">
        <v>0</v>
      </c>
      <c r="N85" s="384"/>
      <c r="O85" s="34"/>
      <c r="P85" s="32"/>
      <c r="Q85" s="32"/>
      <c r="R85" s="39" t="s">
        <v>194</v>
      </c>
      <c r="S85" s="32"/>
      <c r="T85" s="32"/>
      <c r="U85" s="32"/>
      <c r="V85" s="21"/>
      <c r="W85" s="21"/>
      <c r="X85" s="21"/>
      <c r="Y85" s="21"/>
      <c r="Z85" s="21"/>
      <c r="AA85" s="383">
        <v>33001291</v>
      </c>
      <c r="AB85" s="384"/>
      <c r="AC85" s="34"/>
    </row>
    <row r="86" spans="2:29" ht="14.65" hidden="1" customHeight="1" outlineLevel="1">
      <c r="B86" s="33"/>
      <c r="C86" s="30"/>
      <c r="D86" s="30"/>
      <c r="E86" s="30"/>
      <c r="F86" s="30" t="s">
        <v>195</v>
      </c>
      <c r="G86" s="37"/>
      <c r="H86" s="37"/>
      <c r="I86" s="38"/>
      <c r="J86" s="38"/>
      <c r="K86" s="38"/>
      <c r="L86" s="38"/>
      <c r="M86" s="383">
        <v>0</v>
      </c>
      <c r="N86" s="384"/>
      <c r="O86" s="34"/>
      <c r="P86" s="32"/>
      <c r="Q86" s="32"/>
      <c r="R86" s="32" t="s">
        <v>178</v>
      </c>
      <c r="S86" s="32"/>
      <c r="T86" s="32"/>
      <c r="U86" s="32"/>
      <c r="V86" s="21"/>
      <c r="W86" s="21"/>
      <c r="X86" s="21"/>
      <c r="Y86" s="21"/>
      <c r="Z86" s="21"/>
      <c r="AA86" s="383">
        <v>11542000</v>
      </c>
      <c r="AB86" s="384"/>
      <c r="AC86" s="34"/>
    </row>
    <row r="87" spans="2:29" ht="14.65" hidden="1" customHeight="1" outlineLevel="1">
      <c r="B87" s="33"/>
      <c r="C87" s="30"/>
      <c r="D87" s="30"/>
      <c r="E87" s="30"/>
      <c r="F87" s="30" t="s">
        <v>196</v>
      </c>
      <c r="G87" s="30"/>
      <c r="H87" s="30"/>
      <c r="I87" s="29"/>
      <c r="J87" s="29"/>
      <c r="K87" s="29"/>
      <c r="L87" s="29"/>
      <c r="M87" s="383">
        <v>0</v>
      </c>
      <c r="N87" s="384"/>
      <c r="O87" s="34"/>
      <c r="P87" s="393" t="s">
        <v>197</v>
      </c>
      <c r="Q87" s="393"/>
      <c r="R87" s="393"/>
      <c r="S87" s="393"/>
      <c r="T87" s="393"/>
      <c r="U87" s="393"/>
      <c r="V87" s="393"/>
      <c r="W87" s="393"/>
      <c r="X87" s="393"/>
      <c r="Y87" s="393"/>
      <c r="Z87" s="393"/>
      <c r="AA87" s="394">
        <v>6493645082</v>
      </c>
      <c r="AB87" s="395"/>
      <c r="AC87" s="34"/>
    </row>
    <row r="88" spans="2:29" ht="14.65" hidden="1" customHeight="1" outlineLevel="1">
      <c r="B88" s="33"/>
      <c r="C88" s="30"/>
      <c r="D88" s="30"/>
      <c r="E88" s="30"/>
      <c r="F88" s="30" t="s">
        <v>198</v>
      </c>
      <c r="G88" s="30"/>
      <c r="H88" s="30"/>
      <c r="I88" s="29"/>
      <c r="J88" s="29"/>
      <c r="K88" s="29"/>
      <c r="L88" s="29"/>
      <c r="M88" s="383">
        <v>0</v>
      </c>
      <c r="N88" s="384"/>
      <c r="O88" s="34"/>
      <c r="P88" s="32" t="s">
        <v>199</v>
      </c>
      <c r="Q88" s="40"/>
      <c r="R88" s="40"/>
      <c r="S88" s="40"/>
      <c r="T88" s="40"/>
      <c r="U88" s="40"/>
      <c r="V88" s="40"/>
      <c r="W88" s="40"/>
      <c r="X88" s="40"/>
      <c r="Y88" s="40"/>
      <c r="Z88" s="40"/>
      <c r="AA88" s="208"/>
      <c r="AB88" s="199"/>
      <c r="AC88" s="45"/>
    </row>
    <row r="89" spans="2:29" ht="14.65" hidden="1" customHeight="1" outlineLevel="1">
      <c r="B89" s="33"/>
      <c r="C89" s="30"/>
      <c r="D89" s="30"/>
      <c r="E89" s="30"/>
      <c r="F89" s="30" t="s">
        <v>200</v>
      </c>
      <c r="G89" s="30"/>
      <c r="H89" s="30"/>
      <c r="I89" s="29"/>
      <c r="J89" s="29"/>
      <c r="K89" s="29"/>
      <c r="L89" s="29"/>
      <c r="M89" s="383">
        <v>10386800</v>
      </c>
      <c r="N89" s="384"/>
      <c r="O89" s="34"/>
      <c r="P89" s="32"/>
      <c r="Q89" s="35" t="s">
        <v>201</v>
      </c>
      <c r="R89" s="41"/>
      <c r="S89" s="41"/>
      <c r="T89" s="41"/>
      <c r="U89" s="41"/>
      <c r="V89" s="42"/>
      <c r="W89" s="42"/>
      <c r="X89" s="42"/>
      <c r="Y89" s="42"/>
      <c r="Z89" s="42"/>
      <c r="AA89" s="383">
        <v>14902826735</v>
      </c>
      <c r="AB89" s="384"/>
      <c r="AC89" s="34"/>
    </row>
    <row r="90" spans="2:29" ht="14.65" hidden="1" customHeight="1" outlineLevel="1">
      <c r="B90" s="33"/>
      <c r="C90" s="30"/>
      <c r="D90" s="30"/>
      <c r="E90" s="30" t="s">
        <v>202</v>
      </c>
      <c r="F90" s="30"/>
      <c r="G90" s="30"/>
      <c r="H90" s="30"/>
      <c r="I90" s="29"/>
      <c r="J90" s="29"/>
      <c r="K90" s="29"/>
      <c r="L90" s="29"/>
      <c r="M90" s="383">
        <v>998629157</v>
      </c>
      <c r="N90" s="384"/>
      <c r="O90" s="34"/>
      <c r="P90" s="32"/>
      <c r="Q90" s="21" t="s">
        <v>203</v>
      </c>
      <c r="R90" s="41"/>
      <c r="S90" s="41"/>
      <c r="T90" s="41"/>
      <c r="U90" s="41"/>
      <c r="V90" s="42"/>
      <c r="W90" s="42"/>
      <c r="X90" s="42"/>
      <c r="Y90" s="42"/>
      <c r="Z90" s="42"/>
      <c r="AA90" s="383">
        <v>-6367160373</v>
      </c>
      <c r="AB90" s="384"/>
      <c r="AC90" s="34"/>
    </row>
    <row r="91" spans="2:29" ht="14.65" hidden="1" customHeight="1" outlineLevel="1">
      <c r="B91" s="33"/>
      <c r="C91" s="30"/>
      <c r="D91" s="30"/>
      <c r="E91" s="30"/>
      <c r="F91" s="30" t="s">
        <v>204</v>
      </c>
      <c r="G91" s="30"/>
      <c r="H91" s="30"/>
      <c r="I91" s="29"/>
      <c r="J91" s="29"/>
      <c r="K91" s="29"/>
      <c r="L91" s="29"/>
      <c r="M91" s="383">
        <v>204663</v>
      </c>
      <c r="N91" s="384"/>
      <c r="O91" s="34"/>
      <c r="P91" s="21"/>
      <c r="Q91" s="21"/>
      <c r="R91" s="21"/>
      <c r="S91" s="21"/>
      <c r="T91" s="21"/>
      <c r="U91" s="21"/>
      <c r="V91" s="21"/>
      <c r="W91" s="21"/>
      <c r="X91" s="21"/>
      <c r="Y91" s="21"/>
      <c r="Z91" s="21"/>
      <c r="AA91" s="391"/>
      <c r="AB91" s="392"/>
      <c r="AC91" s="45"/>
    </row>
    <row r="92" spans="2:29" ht="14.65" hidden="1" customHeight="1" outlineLevel="1">
      <c r="B92" s="33"/>
      <c r="C92" s="30"/>
      <c r="D92" s="30"/>
      <c r="E92" s="30"/>
      <c r="F92" s="30" t="s">
        <v>177</v>
      </c>
      <c r="G92" s="30"/>
      <c r="H92" s="30"/>
      <c r="I92" s="29"/>
      <c r="J92" s="29"/>
      <c r="K92" s="29"/>
      <c r="L92" s="29"/>
      <c r="M92" s="383">
        <v>0</v>
      </c>
      <c r="N92" s="384"/>
      <c r="O92" s="34"/>
      <c r="P92" s="21"/>
      <c r="Q92" s="21"/>
      <c r="R92" s="21"/>
      <c r="S92" s="21"/>
      <c r="T92" s="21"/>
      <c r="U92" s="21"/>
      <c r="V92" s="21"/>
      <c r="W92" s="21"/>
      <c r="X92" s="21"/>
      <c r="Y92" s="21"/>
      <c r="Z92" s="21"/>
      <c r="AA92" s="391"/>
      <c r="AB92" s="392"/>
      <c r="AC92" s="45"/>
    </row>
    <row r="93" spans="2:29" ht="14.65" hidden="1" customHeight="1" outlineLevel="1">
      <c r="B93" s="33"/>
      <c r="C93" s="30"/>
      <c r="D93" s="30"/>
      <c r="E93" s="30"/>
      <c r="F93" s="30" t="s">
        <v>179</v>
      </c>
      <c r="G93" s="30"/>
      <c r="H93" s="30"/>
      <c r="I93" s="29"/>
      <c r="J93" s="29"/>
      <c r="K93" s="29"/>
      <c r="L93" s="29"/>
      <c r="M93" s="383">
        <v>0</v>
      </c>
      <c r="N93" s="384"/>
      <c r="O93" s="34"/>
      <c r="P93" s="21"/>
      <c r="Q93" s="21"/>
      <c r="R93" s="21"/>
      <c r="S93" s="21"/>
      <c r="T93" s="21"/>
      <c r="U93" s="21"/>
      <c r="V93" s="21"/>
      <c r="W93" s="21"/>
      <c r="X93" s="21"/>
      <c r="Y93" s="21"/>
      <c r="Z93" s="21"/>
      <c r="AA93" s="391"/>
      <c r="AB93" s="392"/>
      <c r="AC93" s="45"/>
    </row>
    <row r="94" spans="2:29" ht="14.65" hidden="1" customHeight="1" outlineLevel="1">
      <c r="B94" s="33"/>
      <c r="C94" s="30"/>
      <c r="D94" s="30"/>
      <c r="E94" s="30"/>
      <c r="F94" s="30" t="s">
        <v>205</v>
      </c>
      <c r="G94" s="30"/>
      <c r="H94" s="30"/>
      <c r="I94" s="29"/>
      <c r="J94" s="29"/>
      <c r="K94" s="29"/>
      <c r="L94" s="29"/>
      <c r="M94" s="383">
        <v>1955786687</v>
      </c>
      <c r="N94" s="384"/>
      <c r="O94" s="34"/>
      <c r="P94" s="21"/>
      <c r="Q94" s="21"/>
      <c r="R94" s="21"/>
      <c r="S94" s="21"/>
      <c r="T94" s="21"/>
      <c r="U94" s="21"/>
      <c r="V94" s="21"/>
      <c r="W94" s="21"/>
      <c r="X94" s="21"/>
      <c r="Y94" s="21"/>
      <c r="Z94" s="21"/>
      <c r="AA94" s="391"/>
      <c r="AB94" s="392"/>
      <c r="AC94" s="45"/>
    </row>
    <row r="95" spans="2:29" ht="14.65" hidden="1" customHeight="1" outlineLevel="1">
      <c r="B95" s="33"/>
      <c r="C95" s="30"/>
      <c r="D95" s="30"/>
      <c r="E95" s="30"/>
      <c r="F95" s="30" t="s">
        <v>183</v>
      </c>
      <c r="G95" s="30"/>
      <c r="H95" s="30"/>
      <c r="I95" s="29"/>
      <c r="J95" s="29"/>
      <c r="K95" s="29"/>
      <c r="L95" s="29"/>
      <c r="M95" s="383">
        <v>-973528193</v>
      </c>
      <c r="N95" s="384"/>
      <c r="O95" s="34"/>
      <c r="P95" s="21"/>
      <c r="Q95" s="21"/>
      <c r="R95" s="21"/>
      <c r="S95" s="21"/>
      <c r="T95" s="21"/>
      <c r="U95" s="21"/>
      <c r="V95" s="21"/>
      <c r="W95" s="21"/>
      <c r="X95" s="21"/>
      <c r="Y95" s="21"/>
      <c r="Z95" s="21"/>
      <c r="AA95" s="391"/>
      <c r="AB95" s="392"/>
      <c r="AC95" s="45"/>
    </row>
    <row r="96" spans="2:29" ht="14.65" hidden="1" customHeight="1" outlineLevel="1">
      <c r="B96" s="33"/>
      <c r="C96" s="30"/>
      <c r="D96" s="30"/>
      <c r="E96" s="30"/>
      <c r="F96" s="30" t="s">
        <v>206</v>
      </c>
      <c r="G96" s="30"/>
      <c r="H96" s="30"/>
      <c r="I96" s="29"/>
      <c r="J96" s="29"/>
      <c r="K96" s="29"/>
      <c r="L96" s="29"/>
      <c r="M96" s="383">
        <v>0</v>
      </c>
      <c r="N96" s="384"/>
      <c r="O96" s="34"/>
      <c r="P96" s="21"/>
      <c r="Q96" s="21"/>
      <c r="R96" s="21"/>
      <c r="S96" s="21"/>
      <c r="T96" s="21"/>
      <c r="U96" s="21"/>
      <c r="V96" s="21"/>
      <c r="W96" s="21"/>
      <c r="X96" s="21"/>
      <c r="Y96" s="21"/>
      <c r="Z96" s="21"/>
      <c r="AA96" s="391"/>
      <c r="AB96" s="392"/>
      <c r="AC96" s="45"/>
    </row>
    <row r="97" spans="2:29" ht="14.65" hidden="1" customHeight="1" outlineLevel="1">
      <c r="B97" s="33"/>
      <c r="C97" s="30"/>
      <c r="D97" s="30"/>
      <c r="E97" s="30"/>
      <c r="F97" s="30" t="s">
        <v>198</v>
      </c>
      <c r="G97" s="30"/>
      <c r="H97" s="30"/>
      <c r="I97" s="29"/>
      <c r="J97" s="29"/>
      <c r="K97" s="29"/>
      <c r="L97" s="29"/>
      <c r="M97" s="383">
        <v>0</v>
      </c>
      <c r="N97" s="384"/>
      <c r="O97" s="34"/>
      <c r="P97" s="21"/>
      <c r="Q97" s="21"/>
      <c r="R97" s="21"/>
      <c r="S97" s="21"/>
      <c r="T97" s="21"/>
      <c r="U97" s="21"/>
      <c r="V97" s="21"/>
      <c r="W97" s="21"/>
      <c r="X97" s="21"/>
      <c r="Y97" s="21"/>
      <c r="Z97" s="21"/>
      <c r="AA97" s="391"/>
      <c r="AB97" s="392"/>
      <c r="AC97" s="45"/>
    </row>
    <row r="98" spans="2:29" ht="14.65" hidden="1" customHeight="1" outlineLevel="1">
      <c r="B98" s="33"/>
      <c r="C98" s="30"/>
      <c r="D98" s="30"/>
      <c r="E98" s="30"/>
      <c r="F98" s="30" t="s">
        <v>200</v>
      </c>
      <c r="G98" s="30"/>
      <c r="H98" s="30"/>
      <c r="I98" s="29"/>
      <c r="J98" s="29"/>
      <c r="K98" s="29"/>
      <c r="L98" s="29"/>
      <c r="M98" s="383">
        <v>16166000</v>
      </c>
      <c r="N98" s="384"/>
      <c r="O98" s="34"/>
      <c r="P98" s="21"/>
      <c r="Q98" s="21"/>
      <c r="R98" s="21"/>
      <c r="S98" s="21"/>
      <c r="T98" s="21"/>
      <c r="U98" s="21"/>
      <c r="V98" s="21"/>
      <c r="W98" s="21"/>
      <c r="X98" s="21"/>
      <c r="Y98" s="21"/>
      <c r="Z98" s="21"/>
      <c r="AA98" s="391"/>
      <c r="AB98" s="392"/>
      <c r="AC98" s="45"/>
    </row>
    <row r="99" spans="2:29" ht="14.65" hidden="1" customHeight="1" outlineLevel="1">
      <c r="B99" s="33"/>
      <c r="C99" s="30"/>
      <c r="D99" s="30"/>
      <c r="E99" s="30" t="s">
        <v>207</v>
      </c>
      <c r="F99" s="43"/>
      <c r="G99" s="43"/>
      <c r="H99" s="43"/>
      <c r="I99" s="44"/>
      <c r="J99" s="44"/>
      <c r="K99" s="44"/>
      <c r="L99" s="44"/>
      <c r="M99" s="383">
        <v>1142013223</v>
      </c>
      <c r="N99" s="384"/>
      <c r="O99" s="34"/>
      <c r="P99" s="21"/>
      <c r="Q99" s="21"/>
      <c r="R99" s="21"/>
      <c r="S99" s="21"/>
      <c r="T99" s="21"/>
      <c r="U99" s="21"/>
      <c r="V99" s="21"/>
      <c r="W99" s="21"/>
      <c r="X99" s="21"/>
      <c r="Y99" s="21"/>
      <c r="Z99" s="21"/>
      <c r="AA99" s="391"/>
      <c r="AB99" s="392"/>
      <c r="AC99" s="45"/>
    </row>
    <row r="100" spans="2:29" ht="14.65" hidden="1" customHeight="1" outlineLevel="1">
      <c r="B100" s="33"/>
      <c r="C100" s="30"/>
      <c r="D100" s="30"/>
      <c r="E100" s="30" t="s">
        <v>208</v>
      </c>
      <c r="F100" s="43"/>
      <c r="G100" s="43"/>
      <c r="H100" s="43"/>
      <c r="I100" s="44"/>
      <c r="J100" s="44"/>
      <c r="K100" s="44"/>
      <c r="L100" s="44"/>
      <c r="M100" s="383">
        <v>-1086636310</v>
      </c>
      <c r="N100" s="384"/>
      <c r="O100" s="34"/>
      <c r="P100" s="21"/>
      <c r="Q100" s="21"/>
      <c r="R100" s="21"/>
      <c r="S100" s="21"/>
      <c r="T100" s="21"/>
      <c r="U100" s="21"/>
      <c r="V100" s="21"/>
      <c r="W100" s="21"/>
      <c r="X100" s="21"/>
      <c r="Y100" s="21"/>
      <c r="Z100" s="21"/>
      <c r="AA100" s="391"/>
      <c r="AB100" s="392"/>
      <c r="AC100" s="45"/>
    </row>
    <row r="101" spans="2:29" ht="14.65" hidden="1" customHeight="1" outlineLevel="1">
      <c r="B101" s="33"/>
      <c r="C101" s="30"/>
      <c r="D101" s="30" t="s">
        <v>209</v>
      </c>
      <c r="E101" s="30"/>
      <c r="F101" s="43"/>
      <c r="G101" s="43"/>
      <c r="H101" s="43"/>
      <c r="I101" s="44"/>
      <c r="J101" s="44"/>
      <c r="K101" s="44"/>
      <c r="L101" s="44"/>
      <c r="M101" s="383">
        <v>9803804</v>
      </c>
      <c r="N101" s="384"/>
      <c r="O101" s="34"/>
      <c r="P101" s="21"/>
      <c r="Q101" s="21"/>
      <c r="R101" s="21"/>
      <c r="S101" s="21"/>
      <c r="T101" s="21"/>
      <c r="U101" s="21"/>
      <c r="V101" s="21"/>
      <c r="W101" s="21"/>
      <c r="X101" s="21"/>
      <c r="Y101" s="21"/>
      <c r="Z101" s="21"/>
      <c r="AA101" s="391"/>
      <c r="AB101" s="392"/>
      <c r="AC101" s="45"/>
    </row>
    <row r="102" spans="2:29" ht="14.65" hidden="1" customHeight="1" outlineLevel="1">
      <c r="B102" s="33"/>
      <c r="C102" s="30"/>
      <c r="D102" s="30"/>
      <c r="E102" s="30" t="s">
        <v>210</v>
      </c>
      <c r="F102" s="30"/>
      <c r="G102" s="30"/>
      <c r="H102" s="30"/>
      <c r="I102" s="29"/>
      <c r="J102" s="29"/>
      <c r="K102" s="29"/>
      <c r="L102" s="29"/>
      <c r="M102" s="383">
        <v>9803804</v>
      </c>
      <c r="N102" s="384"/>
      <c r="O102" s="34"/>
      <c r="P102" s="21"/>
      <c r="Q102" s="21"/>
      <c r="R102" s="21"/>
      <c r="S102" s="21"/>
      <c r="T102" s="21"/>
      <c r="U102" s="21"/>
      <c r="V102" s="21"/>
      <c r="W102" s="21"/>
      <c r="X102" s="21"/>
      <c r="Y102" s="21"/>
      <c r="Z102" s="21"/>
      <c r="AA102" s="391"/>
      <c r="AB102" s="392"/>
      <c r="AC102" s="45"/>
    </row>
    <row r="103" spans="2:29" ht="14.65" hidden="1" customHeight="1" outlineLevel="1">
      <c r="B103" s="33"/>
      <c r="C103" s="30"/>
      <c r="D103" s="30"/>
      <c r="E103" s="30" t="s">
        <v>211</v>
      </c>
      <c r="F103" s="30"/>
      <c r="G103" s="30"/>
      <c r="H103" s="30"/>
      <c r="I103" s="29"/>
      <c r="J103" s="29"/>
      <c r="K103" s="29"/>
      <c r="L103" s="29"/>
      <c r="M103" s="383">
        <v>0</v>
      </c>
      <c r="N103" s="384"/>
      <c r="O103" s="34"/>
      <c r="P103" s="21"/>
      <c r="Q103" s="21"/>
      <c r="R103" s="21"/>
      <c r="S103" s="21"/>
      <c r="T103" s="21"/>
      <c r="U103" s="21"/>
      <c r="V103" s="21"/>
      <c r="W103" s="21"/>
      <c r="X103" s="21"/>
      <c r="Y103" s="21"/>
      <c r="Z103" s="21"/>
      <c r="AA103" s="391"/>
      <c r="AB103" s="392"/>
      <c r="AC103" s="45"/>
    </row>
    <row r="104" spans="2:29" ht="14.65" hidden="1" customHeight="1" outlineLevel="1">
      <c r="B104" s="33"/>
      <c r="C104" s="30"/>
      <c r="D104" s="30" t="s">
        <v>212</v>
      </c>
      <c r="E104" s="30"/>
      <c r="F104" s="30"/>
      <c r="G104" s="30"/>
      <c r="H104" s="30"/>
      <c r="I104" s="30"/>
      <c r="J104" s="29"/>
      <c r="K104" s="29"/>
      <c r="L104" s="29"/>
      <c r="M104" s="383">
        <v>2444373039</v>
      </c>
      <c r="N104" s="384"/>
      <c r="O104" s="34"/>
      <c r="P104" s="21"/>
      <c r="Q104" s="21"/>
      <c r="R104" s="21"/>
      <c r="S104" s="21"/>
      <c r="T104" s="21"/>
      <c r="U104" s="21"/>
      <c r="V104" s="21"/>
      <c r="W104" s="21"/>
      <c r="X104" s="21"/>
      <c r="Y104" s="21"/>
      <c r="Z104" s="21"/>
      <c r="AA104" s="391"/>
      <c r="AB104" s="392"/>
      <c r="AC104" s="45"/>
    </row>
    <row r="105" spans="2:29" ht="14.65" hidden="1" customHeight="1" outlineLevel="1">
      <c r="B105" s="33"/>
      <c r="C105" s="30"/>
      <c r="D105" s="30"/>
      <c r="E105" s="30" t="s">
        <v>213</v>
      </c>
      <c r="F105" s="30"/>
      <c r="G105" s="30"/>
      <c r="H105" s="30"/>
      <c r="I105" s="30"/>
      <c r="J105" s="29"/>
      <c r="K105" s="29"/>
      <c r="L105" s="29"/>
      <c r="M105" s="383">
        <v>660579018</v>
      </c>
      <c r="N105" s="384"/>
      <c r="O105" s="34"/>
      <c r="P105" s="21"/>
      <c r="Q105" s="21"/>
      <c r="R105" s="21"/>
      <c r="S105" s="21"/>
      <c r="T105" s="21"/>
      <c r="U105" s="21"/>
      <c r="V105" s="21"/>
      <c r="W105" s="21"/>
      <c r="X105" s="21"/>
      <c r="Y105" s="21"/>
      <c r="Z105" s="21"/>
      <c r="AA105" s="391"/>
      <c r="AB105" s="392"/>
      <c r="AC105" s="45"/>
    </row>
    <row r="106" spans="2:29" ht="14.65" hidden="1" customHeight="1" outlineLevel="1">
      <c r="B106" s="33"/>
      <c r="C106" s="30"/>
      <c r="D106" s="30"/>
      <c r="E106" s="30"/>
      <c r="F106" s="35" t="s">
        <v>214</v>
      </c>
      <c r="G106" s="30"/>
      <c r="H106" s="30"/>
      <c r="I106" s="30"/>
      <c r="J106" s="29"/>
      <c r="K106" s="29"/>
      <c r="L106" s="29"/>
      <c r="M106" s="383">
        <v>35900000</v>
      </c>
      <c r="N106" s="384"/>
      <c r="O106" s="34"/>
      <c r="P106" s="21"/>
      <c r="Q106" s="21"/>
      <c r="R106" s="21"/>
      <c r="S106" s="21"/>
      <c r="T106" s="21"/>
      <c r="U106" s="21"/>
      <c r="V106" s="21"/>
      <c r="W106" s="21"/>
      <c r="X106" s="21"/>
      <c r="Y106" s="21"/>
      <c r="Z106" s="21"/>
      <c r="AA106" s="391"/>
      <c r="AB106" s="392"/>
      <c r="AC106" s="45"/>
    </row>
    <row r="107" spans="2:29" ht="14.65" hidden="1" customHeight="1" outlineLevel="1">
      <c r="B107" s="33"/>
      <c r="C107" s="30"/>
      <c r="D107" s="30"/>
      <c r="E107" s="30"/>
      <c r="F107" s="35" t="s">
        <v>215</v>
      </c>
      <c r="G107" s="30"/>
      <c r="H107" s="30"/>
      <c r="I107" s="30"/>
      <c r="J107" s="29"/>
      <c r="K107" s="29"/>
      <c r="L107" s="29"/>
      <c r="M107" s="383">
        <v>624679018</v>
      </c>
      <c r="N107" s="384"/>
      <c r="O107" s="34"/>
      <c r="P107" s="21"/>
      <c r="Q107" s="21"/>
      <c r="R107" s="21"/>
      <c r="S107" s="21"/>
      <c r="T107" s="21"/>
      <c r="U107" s="21"/>
      <c r="V107" s="21"/>
      <c r="W107" s="21"/>
      <c r="X107" s="21"/>
      <c r="Y107" s="21"/>
      <c r="Z107" s="21"/>
      <c r="AA107" s="391"/>
      <c r="AB107" s="392"/>
      <c r="AC107" s="45"/>
    </row>
    <row r="108" spans="2:29" ht="14.65" hidden="1" customHeight="1" outlineLevel="1">
      <c r="B108" s="33"/>
      <c r="C108" s="30"/>
      <c r="D108" s="30"/>
      <c r="E108" s="30"/>
      <c r="F108" s="35" t="s">
        <v>216</v>
      </c>
      <c r="G108" s="30"/>
      <c r="H108" s="30"/>
      <c r="I108" s="30"/>
      <c r="J108" s="29"/>
      <c r="K108" s="29"/>
      <c r="L108" s="29"/>
      <c r="M108" s="383">
        <v>0</v>
      </c>
      <c r="N108" s="384"/>
      <c r="O108" s="34"/>
      <c r="P108" s="21"/>
      <c r="Q108" s="21"/>
      <c r="R108" s="21"/>
      <c r="S108" s="21"/>
      <c r="T108" s="21"/>
      <c r="U108" s="21"/>
      <c r="V108" s="21"/>
      <c r="W108" s="21"/>
      <c r="X108" s="21"/>
      <c r="Y108" s="21"/>
      <c r="Z108" s="21"/>
      <c r="AA108" s="208"/>
      <c r="AB108" s="199"/>
      <c r="AC108" s="45"/>
    </row>
    <row r="109" spans="2:29" ht="14.65" hidden="1" customHeight="1" outlineLevel="1">
      <c r="B109" s="33"/>
      <c r="C109" s="30"/>
      <c r="D109" s="30"/>
      <c r="E109" s="30" t="s">
        <v>217</v>
      </c>
      <c r="F109" s="30"/>
      <c r="G109" s="30"/>
      <c r="H109" s="30"/>
      <c r="I109" s="29"/>
      <c r="J109" s="29"/>
      <c r="K109" s="29"/>
      <c r="L109" s="29"/>
      <c r="M109" s="383">
        <v>0</v>
      </c>
      <c r="N109" s="384"/>
      <c r="O109" s="34"/>
      <c r="P109" s="21"/>
      <c r="Q109" s="21"/>
      <c r="R109" s="21"/>
      <c r="S109" s="21"/>
      <c r="T109" s="21"/>
      <c r="U109" s="21"/>
      <c r="V109" s="21"/>
      <c r="W109" s="21"/>
      <c r="X109" s="21"/>
      <c r="Y109" s="21"/>
      <c r="Z109" s="21"/>
      <c r="AA109" s="208"/>
      <c r="AB109" s="199"/>
      <c r="AC109" s="45"/>
    </row>
    <row r="110" spans="2:29" ht="14.65" hidden="1" customHeight="1" outlineLevel="1">
      <c r="B110" s="33"/>
      <c r="C110" s="30"/>
      <c r="D110" s="30"/>
      <c r="E110" s="30" t="s">
        <v>218</v>
      </c>
      <c r="F110" s="30"/>
      <c r="G110" s="30"/>
      <c r="H110" s="30"/>
      <c r="I110" s="29"/>
      <c r="J110" s="29"/>
      <c r="K110" s="29"/>
      <c r="L110" s="29"/>
      <c r="M110" s="383">
        <v>10935324</v>
      </c>
      <c r="N110" s="384"/>
      <c r="O110" s="34"/>
      <c r="P110" s="21"/>
      <c r="Q110" s="21"/>
      <c r="R110" s="21"/>
      <c r="S110" s="21"/>
      <c r="T110" s="21"/>
      <c r="U110" s="21"/>
      <c r="V110" s="21"/>
      <c r="W110" s="21"/>
      <c r="X110" s="21"/>
      <c r="Y110" s="21"/>
      <c r="Z110" s="21"/>
      <c r="AA110" s="208"/>
      <c r="AB110" s="199"/>
      <c r="AC110" s="45"/>
    </row>
    <row r="111" spans="2:29" ht="14.65" hidden="1" customHeight="1" outlineLevel="1">
      <c r="B111" s="33"/>
      <c r="C111" s="30"/>
      <c r="D111" s="30"/>
      <c r="E111" s="30" t="s">
        <v>219</v>
      </c>
      <c r="F111" s="30"/>
      <c r="G111" s="30"/>
      <c r="H111" s="30"/>
      <c r="I111" s="29"/>
      <c r="J111" s="29"/>
      <c r="K111" s="29"/>
      <c r="L111" s="29"/>
      <c r="M111" s="383">
        <v>45133331</v>
      </c>
      <c r="N111" s="384"/>
      <c r="O111" s="34"/>
      <c r="P111" s="21"/>
      <c r="Q111" s="21"/>
      <c r="R111" s="21"/>
      <c r="S111" s="21"/>
      <c r="T111" s="21"/>
      <c r="U111" s="21"/>
      <c r="V111" s="21"/>
      <c r="W111" s="21"/>
      <c r="X111" s="21"/>
      <c r="Y111" s="21"/>
      <c r="Z111" s="21"/>
      <c r="AA111" s="391"/>
      <c r="AB111" s="392"/>
      <c r="AC111" s="45"/>
    </row>
    <row r="112" spans="2:29" ht="14.65" hidden="1" customHeight="1" outlineLevel="1">
      <c r="B112" s="33"/>
      <c r="C112" s="30"/>
      <c r="D112" s="30"/>
      <c r="E112" s="30" t="s">
        <v>220</v>
      </c>
      <c r="F112" s="30"/>
      <c r="G112" s="30"/>
      <c r="H112" s="30"/>
      <c r="I112" s="29"/>
      <c r="J112" s="29"/>
      <c r="K112" s="29"/>
      <c r="L112" s="29"/>
      <c r="M112" s="383">
        <v>1726509905</v>
      </c>
      <c r="N112" s="384"/>
      <c r="O112" s="34"/>
      <c r="P112" s="21"/>
      <c r="Q112" s="21"/>
      <c r="R112" s="21"/>
      <c r="S112" s="21"/>
      <c r="T112" s="21"/>
      <c r="U112" s="21"/>
      <c r="V112" s="21"/>
      <c r="W112" s="21"/>
      <c r="X112" s="21"/>
      <c r="Y112" s="21"/>
      <c r="Z112" s="21"/>
      <c r="AA112" s="208"/>
      <c r="AB112" s="199"/>
      <c r="AC112" s="45"/>
    </row>
    <row r="113" spans="2:29" ht="14.65" hidden="1" customHeight="1" outlineLevel="1">
      <c r="B113" s="33"/>
      <c r="C113" s="30"/>
      <c r="D113" s="30"/>
      <c r="E113" s="30"/>
      <c r="F113" s="35" t="s">
        <v>221</v>
      </c>
      <c r="G113" s="30"/>
      <c r="H113" s="30"/>
      <c r="I113" s="29"/>
      <c r="J113" s="29"/>
      <c r="K113" s="29"/>
      <c r="L113" s="29"/>
      <c r="M113" s="383">
        <v>833650286</v>
      </c>
      <c r="N113" s="384"/>
      <c r="O113" s="34"/>
      <c r="P113" s="21"/>
      <c r="Q113" s="21"/>
      <c r="R113" s="21"/>
      <c r="S113" s="21"/>
      <c r="T113" s="21"/>
      <c r="U113" s="21"/>
      <c r="V113" s="21"/>
      <c r="W113" s="21"/>
      <c r="X113" s="21"/>
      <c r="Y113" s="21"/>
      <c r="Z113" s="21"/>
      <c r="AA113" s="391"/>
      <c r="AB113" s="392"/>
      <c r="AC113" s="45"/>
    </row>
    <row r="114" spans="2:29" ht="14.65" hidden="1" customHeight="1" outlineLevel="1">
      <c r="B114" s="33"/>
      <c r="C114" s="29"/>
      <c r="D114" s="30"/>
      <c r="E114" s="30"/>
      <c r="F114" s="30" t="s">
        <v>206</v>
      </c>
      <c r="G114" s="30"/>
      <c r="H114" s="30"/>
      <c r="I114" s="29"/>
      <c r="J114" s="29"/>
      <c r="K114" s="29"/>
      <c r="L114" s="29"/>
      <c r="M114" s="383">
        <v>892859619</v>
      </c>
      <c r="N114" s="384"/>
      <c r="O114" s="34"/>
      <c r="P114" s="21"/>
      <c r="Q114" s="21"/>
      <c r="R114" s="21"/>
      <c r="S114" s="21"/>
      <c r="T114" s="21"/>
      <c r="U114" s="21"/>
      <c r="V114" s="21"/>
      <c r="W114" s="21"/>
      <c r="X114" s="21"/>
      <c r="Y114" s="21"/>
      <c r="Z114" s="21"/>
      <c r="AA114" s="391"/>
      <c r="AB114" s="392"/>
      <c r="AC114" s="45"/>
    </row>
    <row r="115" spans="2:29" ht="14.65" hidden="1" customHeight="1" outlineLevel="1">
      <c r="B115" s="33"/>
      <c r="C115" s="29"/>
      <c r="D115" s="30"/>
      <c r="E115" s="30" t="s">
        <v>178</v>
      </c>
      <c r="F115" s="30"/>
      <c r="G115" s="30"/>
      <c r="H115" s="30"/>
      <c r="I115" s="29"/>
      <c r="J115" s="29"/>
      <c r="K115" s="29"/>
      <c r="L115" s="29"/>
      <c r="M115" s="383">
        <v>0</v>
      </c>
      <c r="N115" s="384"/>
      <c r="O115" s="34"/>
      <c r="P115" s="21"/>
      <c r="Q115" s="21"/>
      <c r="R115" s="21"/>
      <c r="S115" s="21"/>
      <c r="T115" s="21"/>
      <c r="U115" s="21"/>
      <c r="V115" s="21"/>
      <c r="W115" s="21"/>
      <c r="X115" s="21"/>
      <c r="Y115" s="21"/>
      <c r="Z115" s="21"/>
      <c r="AA115" s="391"/>
      <c r="AB115" s="392"/>
      <c r="AC115" s="45"/>
    </row>
    <row r="116" spans="2:29" ht="14.65" hidden="1" customHeight="1" outlineLevel="1">
      <c r="B116" s="33"/>
      <c r="C116" s="29"/>
      <c r="D116" s="30"/>
      <c r="E116" s="35" t="s">
        <v>222</v>
      </c>
      <c r="F116" s="30"/>
      <c r="G116" s="30"/>
      <c r="H116" s="30"/>
      <c r="I116" s="29"/>
      <c r="J116" s="29"/>
      <c r="K116" s="29"/>
      <c r="L116" s="29"/>
      <c r="M116" s="383">
        <v>1215461</v>
      </c>
      <c r="N116" s="384"/>
      <c r="O116" s="34"/>
      <c r="P116" s="21"/>
      <c r="Q116" s="21"/>
      <c r="R116" s="21"/>
      <c r="S116" s="21"/>
      <c r="T116" s="21"/>
      <c r="U116" s="21"/>
      <c r="V116" s="21"/>
      <c r="W116" s="21"/>
      <c r="X116" s="21"/>
      <c r="Y116" s="21"/>
      <c r="Z116" s="21"/>
      <c r="AA116" s="391"/>
      <c r="AB116" s="392"/>
      <c r="AC116" s="45"/>
    </row>
    <row r="117" spans="2:29" ht="14.65" hidden="1" customHeight="1" outlineLevel="1">
      <c r="B117" s="33"/>
      <c r="C117" s="29" t="s">
        <v>223</v>
      </c>
      <c r="D117" s="30"/>
      <c r="E117" s="31"/>
      <c r="F117" s="31"/>
      <c r="G117" s="31"/>
      <c r="H117" s="29"/>
      <c r="I117" s="29"/>
      <c r="J117" s="29"/>
      <c r="K117" s="29"/>
      <c r="L117" s="29"/>
      <c r="M117" s="383">
        <v>1319318647</v>
      </c>
      <c r="N117" s="384"/>
      <c r="O117" s="34"/>
      <c r="P117" s="21"/>
      <c r="Q117" s="21"/>
      <c r="R117" s="21"/>
      <c r="S117" s="21"/>
      <c r="T117" s="21"/>
      <c r="U117" s="21"/>
      <c r="V117" s="21"/>
      <c r="W117" s="21"/>
      <c r="X117" s="21"/>
      <c r="Y117" s="21"/>
      <c r="Z117" s="21"/>
      <c r="AA117" s="391"/>
      <c r="AB117" s="392"/>
      <c r="AC117" s="45"/>
    </row>
    <row r="118" spans="2:29" ht="14.65" hidden="1" customHeight="1" outlineLevel="1">
      <c r="B118" s="33"/>
      <c r="C118" s="29"/>
      <c r="D118" s="30" t="s">
        <v>224</v>
      </c>
      <c r="E118" s="31"/>
      <c r="F118" s="31"/>
      <c r="G118" s="31"/>
      <c r="H118" s="29"/>
      <c r="I118" s="29"/>
      <c r="J118" s="29"/>
      <c r="K118" s="29"/>
      <c r="L118" s="29"/>
      <c r="M118" s="383">
        <v>98994905</v>
      </c>
      <c r="N118" s="384"/>
      <c r="O118" s="34"/>
      <c r="P118" s="21"/>
      <c r="Q118" s="21"/>
      <c r="R118" s="21"/>
      <c r="S118" s="21"/>
      <c r="T118" s="21"/>
      <c r="U118" s="21"/>
      <c r="V118" s="21"/>
      <c r="W118" s="21"/>
      <c r="X118" s="21"/>
      <c r="Y118" s="21"/>
      <c r="Z118" s="21"/>
      <c r="AA118" s="208"/>
      <c r="AB118" s="199"/>
      <c r="AC118" s="45"/>
    </row>
    <row r="119" spans="2:29" ht="14.65" hidden="1" customHeight="1" outlineLevel="1">
      <c r="B119" s="33"/>
      <c r="C119" s="29"/>
      <c r="D119" s="35" t="s">
        <v>225</v>
      </c>
      <c r="E119" s="30"/>
      <c r="F119" s="43"/>
      <c r="G119" s="41"/>
      <c r="H119" s="41"/>
      <c r="I119" s="42"/>
      <c r="J119" s="29"/>
      <c r="K119" s="29"/>
      <c r="L119" s="29"/>
      <c r="M119" s="383">
        <v>27489804</v>
      </c>
      <c r="N119" s="384"/>
      <c r="O119" s="34"/>
      <c r="P119" s="21"/>
      <c r="Q119" s="21"/>
      <c r="R119" s="21"/>
      <c r="S119" s="21"/>
      <c r="T119" s="21"/>
      <c r="U119" s="21"/>
      <c r="V119" s="21"/>
      <c r="W119" s="21"/>
      <c r="X119" s="21"/>
      <c r="Y119" s="21"/>
      <c r="Z119" s="21"/>
      <c r="AA119" s="391"/>
      <c r="AB119" s="392"/>
      <c r="AC119" s="45"/>
    </row>
    <row r="120" spans="2:29" ht="14.65" hidden="1" customHeight="1" outlineLevel="1">
      <c r="B120" s="33"/>
      <c r="C120" s="29"/>
      <c r="D120" s="30" t="s">
        <v>226</v>
      </c>
      <c r="E120" s="30"/>
      <c r="F120" s="30"/>
      <c r="G120" s="30"/>
      <c r="H120" s="30"/>
      <c r="I120" s="29"/>
      <c r="J120" s="29"/>
      <c r="K120" s="29"/>
      <c r="L120" s="29"/>
      <c r="M120" s="383">
        <v>0</v>
      </c>
      <c r="N120" s="384"/>
      <c r="O120" s="34"/>
      <c r="P120" s="21"/>
      <c r="Q120" s="21"/>
      <c r="R120" s="21"/>
      <c r="S120" s="21"/>
      <c r="T120" s="21"/>
      <c r="U120" s="21"/>
      <c r="V120" s="21"/>
      <c r="W120" s="21"/>
      <c r="X120" s="21"/>
      <c r="Y120" s="21"/>
      <c r="Z120" s="21"/>
      <c r="AA120" s="391"/>
      <c r="AB120" s="392"/>
      <c r="AC120" s="45"/>
    </row>
    <row r="121" spans="2:29" ht="14.65" hidden="1" customHeight="1" outlineLevel="1">
      <c r="B121" s="33"/>
      <c r="C121" s="30"/>
      <c r="D121" s="30" t="s">
        <v>220</v>
      </c>
      <c r="E121" s="30"/>
      <c r="F121" s="43"/>
      <c r="G121" s="41"/>
      <c r="H121" s="41"/>
      <c r="I121" s="42"/>
      <c r="J121" s="42"/>
      <c r="K121" s="42"/>
      <c r="L121" s="42"/>
      <c r="M121" s="383">
        <v>1192833938</v>
      </c>
      <c r="N121" s="384"/>
      <c r="O121" s="34"/>
      <c r="P121" s="21"/>
      <c r="Q121" s="21"/>
      <c r="R121" s="21"/>
      <c r="S121" s="21"/>
      <c r="T121" s="21"/>
      <c r="U121" s="21"/>
      <c r="V121" s="21"/>
      <c r="W121" s="21"/>
      <c r="X121" s="21"/>
      <c r="Y121" s="21"/>
      <c r="Z121" s="21"/>
      <c r="AA121" s="391"/>
      <c r="AB121" s="392"/>
      <c r="AC121" s="45"/>
    </row>
    <row r="122" spans="2:29" ht="14.65" hidden="1" customHeight="1" outlineLevel="1">
      <c r="B122" s="33"/>
      <c r="C122" s="30"/>
      <c r="D122" s="30"/>
      <c r="E122" s="30" t="s">
        <v>227</v>
      </c>
      <c r="F122" s="30"/>
      <c r="G122" s="30"/>
      <c r="H122" s="30"/>
      <c r="I122" s="29"/>
      <c r="J122" s="29"/>
      <c r="K122" s="29"/>
      <c r="L122" s="29"/>
      <c r="M122" s="383">
        <v>1172110154</v>
      </c>
      <c r="N122" s="384"/>
      <c r="O122" s="34"/>
      <c r="P122" s="21"/>
      <c r="Q122" s="21"/>
      <c r="R122" s="21"/>
      <c r="S122" s="21"/>
      <c r="T122" s="21"/>
      <c r="U122" s="21"/>
      <c r="V122" s="21"/>
      <c r="W122" s="21"/>
      <c r="X122" s="21"/>
      <c r="Y122" s="21"/>
      <c r="Z122" s="21"/>
      <c r="AA122" s="391"/>
      <c r="AB122" s="392"/>
      <c r="AC122" s="45"/>
    </row>
    <row r="123" spans="2:29" ht="14.65" hidden="1" customHeight="1" outlineLevel="1">
      <c r="B123" s="33"/>
      <c r="C123" s="30"/>
      <c r="D123" s="30"/>
      <c r="E123" s="35" t="s">
        <v>221</v>
      </c>
      <c r="F123" s="30"/>
      <c r="G123" s="30"/>
      <c r="H123" s="30"/>
      <c r="I123" s="29"/>
      <c r="J123" s="29"/>
      <c r="K123" s="29"/>
      <c r="L123" s="29"/>
      <c r="M123" s="383">
        <v>20723784</v>
      </c>
      <c r="N123" s="384"/>
      <c r="O123" s="34"/>
      <c r="P123" s="21"/>
      <c r="Q123" s="21"/>
      <c r="R123" s="21"/>
      <c r="S123" s="21"/>
      <c r="T123" s="21"/>
      <c r="U123" s="21"/>
      <c r="V123" s="21"/>
      <c r="W123" s="21"/>
      <c r="X123" s="21"/>
      <c r="Y123" s="21"/>
      <c r="Z123" s="21"/>
      <c r="AA123" s="391"/>
      <c r="AB123" s="392"/>
      <c r="AC123" s="45"/>
    </row>
    <row r="124" spans="2:29" ht="14.65" hidden="1" customHeight="1" outlineLevel="1">
      <c r="B124" s="33"/>
      <c r="C124" s="30"/>
      <c r="D124" s="30" t="s">
        <v>228</v>
      </c>
      <c r="E124" s="30"/>
      <c r="F124" s="43"/>
      <c r="G124" s="41"/>
      <c r="H124" s="41"/>
      <c r="I124" s="42"/>
      <c r="J124" s="42"/>
      <c r="K124" s="42"/>
      <c r="L124" s="42"/>
      <c r="M124" s="383">
        <v>0</v>
      </c>
      <c r="N124" s="384"/>
      <c r="O124" s="34"/>
      <c r="P124" s="21"/>
      <c r="Q124" s="21"/>
      <c r="R124" s="21"/>
      <c r="S124" s="21"/>
      <c r="T124" s="21"/>
      <c r="U124" s="21"/>
      <c r="V124" s="21"/>
      <c r="W124" s="21"/>
      <c r="X124" s="21"/>
      <c r="Y124" s="21"/>
      <c r="Z124" s="21"/>
      <c r="AA124" s="391"/>
      <c r="AB124" s="392"/>
      <c r="AC124" s="45"/>
    </row>
    <row r="125" spans="2:29" ht="14.65" hidden="1" customHeight="1" outlineLevel="1">
      <c r="B125" s="33"/>
      <c r="C125" s="30"/>
      <c r="D125" s="30" t="s">
        <v>206</v>
      </c>
      <c r="E125" s="30"/>
      <c r="F125" s="30"/>
      <c r="G125" s="30"/>
      <c r="H125" s="30"/>
      <c r="I125" s="29"/>
      <c r="J125" s="29"/>
      <c r="K125" s="29"/>
      <c r="L125" s="29"/>
      <c r="M125" s="383">
        <v>0</v>
      </c>
      <c r="N125" s="384"/>
      <c r="O125" s="34"/>
      <c r="P125" s="401"/>
      <c r="Q125" s="401"/>
      <c r="R125" s="401"/>
      <c r="S125" s="401"/>
      <c r="T125" s="401"/>
      <c r="U125" s="401"/>
      <c r="V125" s="401"/>
      <c r="W125" s="401"/>
      <c r="X125" s="401"/>
      <c r="Y125" s="401"/>
      <c r="Z125" s="401"/>
      <c r="AA125" s="402"/>
      <c r="AB125" s="403"/>
      <c r="AC125" s="45"/>
    </row>
    <row r="126" spans="2:29" s="23" customFormat="1" ht="14.65" hidden="1" customHeight="1" outlineLevel="1" thickBot="1">
      <c r="B126" s="33"/>
      <c r="C126" s="30"/>
      <c r="D126" s="35" t="s">
        <v>222</v>
      </c>
      <c r="E126" s="30"/>
      <c r="F126" s="30"/>
      <c r="G126" s="30"/>
      <c r="H126" s="30"/>
      <c r="I126" s="29"/>
      <c r="J126" s="29"/>
      <c r="K126" s="29"/>
      <c r="L126" s="29"/>
      <c r="M126" s="383">
        <v>0</v>
      </c>
      <c r="N126" s="384"/>
      <c r="O126" s="34"/>
      <c r="P126" s="404" t="s">
        <v>229</v>
      </c>
      <c r="Q126" s="404"/>
      <c r="R126" s="404"/>
      <c r="S126" s="404"/>
      <c r="T126" s="404"/>
      <c r="U126" s="404"/>
      <c r="V126" s="404"/>
      <c r="W126" s="404"/>
      <c r="X126" s="404"/>
      <c r="Y126" s="404"/>
      <c r="Z126" s="404"/>
      <c r="AA126" s="405">
        <v>8535666362</v>
      </c>
      <c r="AB126" s="406"/>
      <c r="AC126" s="34"/>
    </row>
    <row r="127" spans="2:29" s="26" customFormat="1" ht="14.65" hidden="1" customHeight="1" outlineLevel="1" thickBot="1">
      <c r="B127" s="396" t="s">
        <v>230</v>
      </c>
      <c r="C127" s="397"/>
      <c r="D127" s="397"/>
      <c r="E127" s="397"/>
      <c r="F127" s="397"/>
      <c r="G127" s="397"/>
      <c r="H127" s="397"/>
      <c r="I127" s="397"/>
      <c r="J127" s="397"/>
      <c r="K127" s="397"/>
      <c r="L127" s="397"/>
      <c r="M127" s="399">
        <v>15029311444</v>
      </c>
      <c r="N127" s="400"/>
      <c r="O127" s="46"/>
      <c r="P127" s="398" t="s">
        <v>231</v>
      </c>
      <c r="Q127" s="398"/>
      <c r="R127" s="398"/>
      <c r="S127" s="398"/>
      <c r="T127" s="398"/>
      <c r="U127" s="398"/>
      <c r="V127" s="398"/>
      <c r="W127" s="398"/>
      <c r="X127" s="398"/>
      <c r="Y127" s="398"/>
      <c r="Z127" s="398"/>
      <c r="AA127" s="399">
        <v>15029311444</v>
      </c>
      <c r="AB127" s="400"/>
      <c r="AC127" s="209"/>
    </row>
    <row r="128" spans="2:29" ht="14.65" customHeight="1" collapsed="1"/>
    <row r="129" ht="14.65" customHeight="1"/>
    <row r="130" ht="14.65" customHeight="1"/>
    <row r="131" ht="14.65" customHeight="1"/>
    <row r="132" ht="14.65" customHeight="1"/>
    <row r="133" ht="14.65" customHeight="1"/>
    <row r="134" ht="14.65" customHeight="1"/>
    <row r="135" ht="14.65" customHeight="1"/>
    <row r="136" ht="14.65" customHeight="1"/>
    <row r="137" ht="14.65" customHeight="1"/>
    <row r="138" ht="14.65" customHeight="1"/>
    <row r="139" ht="14.65" customHeight="1"/>
    <row r="140" ht="14.65" customHeight="1"/>
    <row r="141" ht="14.65" customHeight="1"/>
    <row r="142" ht="14.65" customHeight="1"/>
    <row r="143" ht="14.65" customHeight="1"/>
    <row r="144" ht="14.65" customHeight="1"/>
    <row r="145" spans="2:15" ht="14.65" customHeight="1"/>
    <row r="146" spans="2:15" ht="14.65" customHeight="1"/>
    <row r="147" spans="2:15" ht="14.65" customHeight="1"/>
    <row r="148" spans="2:15" ht="14.65" customHeight="1"/>
    <row r="149" spans="2:15" ht="14.65" customHeight="1"/>
    <row r="150" spans="2:15" ht="14.65" customHeight="1"/>
    <row r="151" spans="2:15" ht="14.65" customHeight="1"/>
    <row r="152" spans="2:15" ht="14.65" customHeight="1"/>
    <row r="153" spans="2:15" ht="14.65" customHeight="1"/>
    <row r="154" spans="2:15" ht="14.65" customHeight="1"/>
    <row r="155" spans="2:15" ht="14.65" customHeight="1"/>
    <row r="156" spans="2:15" ht="14.65" customHeight="1"/>
    <row r="157" spans="2:15" ht="14.65" customHeight="1"/>
    <row r="158" spans="2:15" ht="14.65" customHeight="1"/>
    <row r="159" spans="2:15" ht="14.65" customHeight="1"/>
    <row r="160" spans="2:15" ht="14.65" customHeight="1">
      <c r="B160" s="23"/>
      <c r="C160" s="23"/>
      <c r="D160" s="23"/>
      <c r="E160" s="23"/>
      <c r="F160" s="23"/>
      <c r="G160" s="23"/>
      <c r="H160" s="23"/>
      <c r="I160" s="23"/>
      <c r="J160" s="23"/>
      <c r="K160" s="23"/>
      <c r="L160" s="23"/>
      <c r="M160" s="23"/>
      <c r="N160" s="23"/>
      <c r="O160" s="23"/>
    </row>
    <row r="161" spans="2:29" ht="14.65" customHeight="1">
      <c r="B161" s="26"/>
      <c r="C161" s="26"/>
      <c r="D161" s="26"/>
      <c r="E161" s="26"/>
      <c r="F161" s="26"/>
      <c r="G161" s="26"/>
      <c r="H161" s="26"/>
      <c r="I161" s="26"/>
      <c r="J161" s="26"/>
      <c r="K161" s="26"/>
      <c r="L161" s="26"/>
      <c r="M161" s="26"/>
      <c r="N161" s="26"/>
      <c r="O161" s="26"/>
      <c r="AA161" s="23"/>
      <c r="AB161" s="23"/>
      <c r="AC161" s="23"/>
    </row>
    <row r="162" spans="2:29" ht="14.65" customHeight="1">
      <c r="AA162" s="26"/>
      <c r="AB162" s="26"/>
      <c r="AC162" s="26"/>
    </row>
    <row r="163" spans="2:29" ht="14.65" customHeight="1"/>
    <row r="164" spans="2:29" ht="14.65" customHeight="1"/>
    <row r="165" spans="2:29" ht="14.65" customHeight="1"/>
    <row r="166" spans="2:29" ht="14.65" customHeight="1"/>
    <row r="167" spans="2:29" ht="14.65" customHeight="1"/>
    <row r="168" spans="2:29" ht="14.65" customHeight="1"/>
    <row r="169" spans="2:29" ht="14.65" customHeight="1"/>
    <row r="170" spans="2:29" ht="14.65" customHeight="1"/>
    <row r="171" spans="2:29" ht="14.65" customHeight="1"/>
    <row r="172" spans="2:29" ht="14.65" customHeight="1"/>
    <row r="173" spans="2:29" ht="14.65" customHeight="1"/>
    <row r="174" spans="2:29" ht="14.65" customHeight="1"/>
    <row r="175" spans="2:29" ht="14.65" customHeight="1"/>
    <row r="176" spans="2:29" ht="14.65" customHeight="1">
      <c r="P176" s="23"/>
      <c r="Q176" s="23"/>
      <c r="R176" s="23"/>
      <c r="S176" s="23"/>
      <c r="T176" s="23"/>
      <c r="U176" s="23"/>
      <c r="V176" s="23"/>
      <c r="W176" s="23"/>
      <c r="X176" s="23"/>
      <c r="Y176" s="23"/>
      <c r="Z176" s="23"/>
    </row>
    <row r="177" spans="2:29" ht="14.65" customHeight="1">
      <c r="P177" s="26"/>
      <c r="Q177" s="26"/>
      <c r="R177" s="26"/>
      <c r="S177" s="26"/>
      <c r="T177" s="26"/>
      <c r="U177" s="26"/>
      <c r="V177" s="26"/>
      <c r="W177" s="26"/>
      <c r="X177" s="26"/>
      <c r="Y177" s="26"/>
      <c r="Z177" s="26"/>
    </row>
    <row r="178" spans="2:29" ht="14.65" customHeight="1"/>
    <row r="179" spans="2:29" ht="14.65" customHeight="1"/>
    <row r="180" spans="2:29" s="23" customFormat="1" ht="14.65" customHeight="1">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row>
    <row r="181" spans="2:29" s="26" customFormat="1" ht="14.65" customHeight="1">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row>
    <row r="182" spans="2:29" ht="14.65" customHeight="1"/>
    <row r="183" spans="2:29" ht="14.65" customHeight="1"/>
    <row r="184" spans="2:29" ht="14.65" customHeight="1"/>
    <row r="185" spans="2:29" ht="14.65" customHeight="1"/>
    <row r="186" spans="2:29" ht="14.65" customHeight="1"/>
    <row r="187" spans="2:29" ht="14.65" customHeight="1"/>
    <row r="188" spans="2:29" ht="14.65" customHeight="1"/>
    <row r="189" spans="2:29" ht="14.65" customHeight="1"/>
    <row r="190" spans="2:29" ht="14.65" customHeight="1"/>
    <row r="191" spans="2:29" ht="14.65" customHeight="1"/>
    <row r="192" spans="2:29" ht="14.65" customHeight="1"/>
    <row r="193" s="19" customFormat="1" ht="14.65" customHeight="1"/>
    <row r="194" s="19" customFormat="1" ht="14.65" customHeight="1"/>
    <row r="195" s="19" customFormat="1" ht="14.65" customHeight="1"/>
    <row r="196" s="19" customFormat="1" ht="14.65" customHeight="1"/>
    <row r="197" s="19" customFormat="1" ht="14.65" customHeight="1"/>
    <row r="198" s="19" customFormat="1" ht="14.65" customHeight="1"/>
    <row r="199" s="19" customFormat="1" ht="14.65" customHeight="1"/>
    <row r="200" s="19" customFormat="1" ht="14.65" customHeight="1"/>
    <row r="201" s="19" customFormat="1" ht="14.65" customHeight="1"/>
    <row r="202" s="19" customFormat="1" ht="14.65" customHeight="1"/>
    <row r="203" s="19" customFormat="1" ht="14.65" customHeight="1"/>
    <row r="204" s="19" customFormat="1" ht="14.65" customHeight="1"/>
    <row r="205" s="19" customFormat="1" ht="14.65" customHeight="1"/>
    <row r="206" s="19" customFormat="1" ht="14.65" customHeight="1"/>
    <row r="207" s="19" customFormat="1" ht="14.65" customHeight="1"/>
    <row r="208" s="19" customFormat="1" ht="14.65" customHeight="1"/>
    <row r="209" spans="2:29" ht="14.65" customHeight="1"/>
    <row r="210" spans="2:29" ht="14.65" customHeight="1"/>
    <row r="211" spans="2:29" ht="14.65" customHeight="1"/>
    <row r="212" spans="2:29" ht="14.65" customHeight="1"/>
    <row r="213" spans="2:29" ht="14.65" customHeight="1"/>
    <row r="214" spans="2:29" ht="14.65" customHeight="1"/>
    <row r="215" spans="2:29" ht="14.65" customHeight="1"/>
    <row r="216" spans="2:29" ht="14.65" customHeight="1"/>
    <row r="217" spans="2:29" ht="14.65" customHeight="1"/>
    <row r="218" spans="2:29" ht="14.65" customHeight="1"/>
    <row r="219" spans="2:29" ht="14.65" customHeight="1"/>
    <row r="220" spans="2:29" ht="14.65" customHeight="1">
      <c r="B220" s="21"/>
      <c r="C220" s="21"/>
      <c r="D220" s="21"/>
      <c r="E220" s="21"/>
      <c r="F220" s="21"/>
      <c r="G220" s="21"/>
      <c r="H220" s="21"/>
      <c r="I220" s="21"/>
      <c r="J220" s="21"/>
      <c r="K220" s="21"/>
      <c r="L220" s="21"/>
      <c r="M220" s="21"/>
      <c r="N220" s="21"/>
      <c r="O220" s="21"/>
    </row>
    <row r="221" spans="2:29" ht="14.65" customHeight="1">
      <c r="AA221" s="21"/>
      <c r="AB221" s="21"/>
      <c r="AC221" s="21"/>
    </row>
    <row r="222" spans="2:29" ht="14.65" customHeight="1">
      <c r="B222" s="23"/>
      <c r="C222" s="23"/>
      <c r="D222" s="23"/>
      <c r="E222" s="23"/>
      <c r="F222" s="23"/>
      <c r="G222" s="23"/>
      <c r="H222" s="23"/>
      <c r="I222" s="23"/>
      <c r="J222" s="23"/>
      <c r="K222" s="23"/>
      <c r="L222" s="23"/>
      <c r="M222" s="23"/>
      <c r="N222" s="23"/>
      <c r="O222" s="23"/>
    </row>
    <row r="223" spans="2:29" ht="14.65" customHeight="1">
      <c r="B223" s="23"/>
      <c r="C223" s="23"/>
      <c r="D223" s="23"/>
      <c r="E223" s="23"/>
      <c r="F223" s="23"/>
      <c r="G223" s="23"/>
      <c r="H223" s="23"/>
      <c r="I223" s="23"/>
      <c r="J223" s="23"/>
      <c r="K223" s="23"/>
      <c r="L223" s="23"/>
      <c r="M223" s="23"/>
      <c r="N223" s="23"/>
      <c r="O223" s="23"/>
      <c r="AA223" s="23"/>
      <c r="AB223" s="23"/>
      <c r="AC223" s="23"/>
    </row>
    <row r="224" spans="2:29" ht="14.65" customHeight="1">
      <c r="B224" s="23"/>
      <c r="C224" s="23"/>
      <c r="D224" s="23"/>
      <c r="E224" s="23"/>
      <c r="F224" s="23"/>
      <c r="G224" s="23"/>
      <c r="H224" s="23"/>
      <c r="I224" s="23"/>
      <c r="J224" s="23"/>
      <c r="K224" s="23"/>
      <c r="L224" s="23"/>
      <c r="M224" s="23"/>
      <c r="N224" s="23"/>
      <c r="O224" s="23"/>
      <c r="AA224" s="23"/>
      <c r="AB224" s="23"/>
      <c r="AC224" s="23"/>
    </row>
    <row r="225" spans="2:29" ht="14.65" customHeight="1">
      <c r="B225" s="23"/>
      <c r="C225" s="23"/>
      <c r="D225" s="23"/>
      <c r="E225" s="23"/>
      <c r="F225" s="23"/>
      <c r="G225" s="23"/>
      <c r="H225" s="23"/>
      <c r="I225" s="23"/>
      <c r="J225" s="23"/>
      <c r="K225" s="23"/>
      <c r="L225" s="23"/>
      <c r="M225" s="23"/>
      <c r="N225" s="23"/>
      <c r="O225" s="23"/>
      <c r="AA225" s="23"/>
      <c r="AB225" s="23"/>
      <c r="AC225" s="23"/>
    </row>
    <row r="226" spans="2:29" ht="14.65" customHeight="1">
      <c r="B226" s="23"/>
      <c r="C226" s="23"/>
      <c r="D226" s="23"/>
      <c r="E226" s="23"/>
      <c r="F226" s="23"/>
      <c r="G226" s="23"/>
      <c r="H226" s="23"/>
      <c r="I226" s="23"/>
      <c r="J226" s="23"/>
      <c r="K226" s="23"/>
      <c r="L226" s="23"/>
      <c r="M226" s="23"/>
      <c r="N226" s="23"/>
      <c r="O226" s="23"/>
      <c r="AA226" s="23"/>
      <c r="AB226" s="23"/>
      <c r="AC226" s="23"/>
    </row>
    <row r="227" spans="2:29" ht="14.65" customHeight="1">
      <c r="B227" s="23"/>
      <c r="C227" s="23"/>
      <c r="D227" s="23"/>
      <c r="E227" s="23"/>
      <c r="F227" s="23"/>
      <c r="G227" s="23"/>
      <c r="H227" s="23"/>
      <c r="I227" s="23"/>
      <c r="J227" s="23"/>
      <c r="K227" s="23"/>
      <c r="L227" s="23"/>
      <c r="M227" s="23"/>
      <c r="N227" s="23"/>
      <c r="O227" s="23"/>
      <c r="AA227" s="23"/>
      <c r="AB227" s="23"/>
      <c r="AC227" s="23"/>
    </row>
    <row r="228" spans="2:29" ht="14.65" customHeight="1">
      <c r="AA228" s="23"/>
      <c r="AB228" s="23"/>
      <c r="AC228" s="23"/>
    </row>
    <row r="229" spans="2:29" ht="14.65" customHeight="1"/>
    <row r="230" spans="2:29" ht="14.65" customHeight="1">
      <c r="B230" s="23"/>
      <c r="C230" s="23"/>
      <c r="D230" s="23"/>
      <c r="E230" s="23"/>
      <c r="F230" s="23"/>
      <c r="G230" s="23"/>
      <c r="H230" s="23"/>
      <c r="I230" s="23"/>
      <c r="J230" s="23"/>
      <c r="K230" s="23"/>
      <c r="L230" s="23"/>
      <c r="M230" s="23"/>
      <c r="N230" s="23"/>
      <c r="O230" s="23"/>
    </row>
    <row r="231" spans="2:29" ht="14.65" customHeight="1">
      <c r="B231" s="23"/>
      <c r="C231" s="23"/>
      <c r="D231" s="23"/>
      <c r="E231" s="23"/>
      <c r="F231" s="23"/>
      <c r="G231" s="23"/>
      <c r="H231" s="23"/>
      <c r="I231" s="23"/>
      <c r="J231" s="23"/>
      <c r="K231" s="23"/>
      <c r="L231" s="23"/>
      <c r="M231" s="23"/>
      <c r="N231" s="23"/>
      <c r="O231" s="23"/>
      <c r="AA231" s="23"/>
      <c r="AB231" s="23"/>
      <c r="AC231" s="23"/>
    </row>
    <row r="232" spans="2:29" ht="14.65" customHeight="1">
      <c r="B232" s="23"/>
      <c r="C232" s="23"/>
      <c r="D232" s="23"/>
      <c r="E232" s="23"/>
      <c r="F232" s="23"/>
      <c r="G232" s="23"/>
      <c r="H232" s="23"/>
      <c r="I232" s="23"/>
      <c r="J232" s="23"/>
      <c r="K232" s="23"/>
      <c r="L232" s="23"/>
      <c r="M232" s="23"/>
      <c r="N232" s="23"/>
      <c r="O232" s="23"/>
      <c r="AA232" s="23"/>
      <c r="AB232" s="23"/>
      <c r="AC232" s="23"/>
    </row>
    <row r="233" spans="2:29" ht="14.65" customHeight="1">
      <c r="AA233" s="23"/>
      <c r="AB233" s="23"/>
      <c r="AC233" s="23"/>
    </row>
    <row r="234" spans="2:29" ht="14.65" customHeight="1"/>
    <row r="235" spans="2:29" ht="14.65" customHeight="1"/>
    <row r="236" spans="2:29" ht="14.65" customHeight="1">
      <c r="P236" s="21"/>
      <c r="Q236" s="21"/>
      <c r="R236" s="21"/>
      <c r="S236" s="21"/>
      <c r="T236" s="21"/>
      <c r="U236" s="21"/>
      <c r="V236" s="21"/>
      <c r="W236" s="21"/>
      <c r="X236" s="21"/>
      <c r="Y236" s="21"/>
      <c r="Z236" s="21"/>
    </row>
    <row r="237" spans="2:29" ht="14.65" customHeight="1"/>
    <row r="238" spans="2:29" ht="14.65" customHeight="1">
      <c r="P238" s="23"/>
      <c r="Q238" s="23"/>
      <c r="R238" s="23"/>
      <c r="S238" s="23"/>
      <c r="T238" s="23"/>
      <c r="U238" s="23"/>
      <c r="V238" s="23"/>
      <c r="W238" s="23"/>
      <c r="X238" s="23"/>
      <c r="Y238" s="23"/>
      <c r="Z238" s="23"/>
    </row>
    <row r="239" spans="2:29" ht="14.65" customHeight="1">
      <c r="P239" s="23"/>
      <c r="Q239" s="23"/>
      <c r="R239" s="23"/>
      <c r="S239" s="23"/>
      <c r="T239" s="23"/>
      <c r="U239" s="23"/>
      <c r="V239" s="23"/>
      <c r="W239" s="23"/>
      <c r="X239" s="23"/>
      <c r="Y239" s="23"/>
      <c r="Z239" s="23"/>
    </row>
    <row r="240" spans="2:29" s="21" customFormat="1" ht="14.65" customHeight="1">
      <c r="B240" s="19"/>
      <c r="C240" s="19"/>
      <c r="D240" s="19"/>
      <c r="E240" s="19"/>
      <c r="F240" s="19"/>
      <c r="G240" s="19"/>
      <c r="H240" s="19"/>
      <c r="I240" s="19"/>
      <c r="J240" s="19"/>
      <c r="K240" s="19"/>
      <c r="L240" s="19"/>
      <c r="M240" s="19"/>
      <c r="N240" s="19"/>
      <c r="O240" s="19"/>
      <c r="P240" s="23"/>
      <c r="Q240" s="23"/>
      <c r="R240" s="23"/>
      <c r="S240" s="23"/>
      <c r="T240" s="23"/>
      <c r="U240" s="23"/>
      <c r="V240" s="23"/>
      <c r="W240" s="23"/>
      <c r="X240" s="23"/>
      <c r="Y240" s="23"/>
      <c r="Z240" s="23"/>
      <c r="AA240" s="19"/>
      <c r="AB240" s="19"/>
      <c r="AC240" s="19"/>
    </row>
    <row r="241" spans="2:29" ht="14.65" customHeight="1">
      <c r="P241" s="23"/>
      <c r="Q241" s="23"/>
      <c r="R241" s="23"/>
      <c r="S241" s="23"/>
      <c r="T241" s="23"/>
      <c r="U241" s="23"/>
      <c r="V241" s="23"/>
      <c r="W241" s="23"/>
      <c r="X241" s="23"/>
      <c r="Y241" s="23"/>
      <c r="Z241" s="23"/>
    </row>
    <row r="242" spans="2:29" s="23" customFormat="1" ht="14.65" customHeight="1">
      <c r="B242" s="19"/>
      <c r="C242" s="19"/>
      <c r="D242" s="19"/>
      <c r="E242" s="19"/>
      <c r="F242" s="19"/>
      <c r="G242" s="19"/>
      <c r="H242" s="19"/>
      <c r="I242" s="19"/>
      <c r="J242" s="19"/>
      <c r="K242" s="19"/>
      <c r="L242" s="19"/>
      <c r="M242" s="19"/>
      <c r="N242" s="19"/>
      <c r="O242" s="19"/>
      <c r="AA242" s="19"/>
      <c r="AB242" s="19"/>
      <c r="AC242" s="19"/>
    </row>
    <row r="243" spans="2:29" s="23" customFormat="1" ht="14.65" customHeight="1">
      <c r="B243" s="19"/>
      <c r="C243" s="19"/>
      <c r="D243" s="19"/>
      <c r="E243" s="19"/>
      <c r="F243" s="19"/>
      <c r="G243" s="19"/>
      <c r="H243" s="19"/>
      <c r="I243" s="19"/>
      <c r="J243" s="19"/>
      <c r="K243" s="19"/>
      <c r="L243" s="19"/>
      <c r="M243" s="19"/>
      <c r="N243" s="19"/>
      <c r="O243" s="19"/>
      <c r="AA243" s="19"/>
      <c r="AB243" s="19"/>
      <c r="AC243" s="19"/>
    </row>
    <row r="244" spans="2:29" s="23" customFormat="1" ht="14.65" customHeight="1">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row>
    <row r="245" spans="2:29" s="23" customFormat="1" ht="14.65" customHeight="1">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row>
    <row r="246" spans="2:29" s="23" customFormat="1" ht="14.65" customHeight="1">
      <c r="B246" s="19"/>
      <c r="C246" s="19"/>
      <c r="D246" s="19"/>
      <c r="E246" s="19"/>
      <c r="F246" s="19"/>
      <c r="G246" s="19"/>
      <c r="H246" s="19"/>
      <c r="I246" s="19"/>
      <c r="J246" s="19"/>
      <c r="K246" s="19"/>
      <c r="L246" s="19"/>
      <c r="M246" s="19"/>
      <c r="N246" s="19"/>
      <c r="O246" s="19"/>
      <c r="AA246" s="19"/>
      <c r="AB246" s="19"/>
      <c r="AC246" s="19"/>
    </row>
    <row r="247" spans="2:29" s="23" customFormat="1" ht="14.65" customHeight="1">
      <c r="B247" s="19"/>
      <c r="C247" s="19"/>
      <c r="D247" s="19"/>
      <c r="E247" s="19"/>
      <c r="F247" s="19"/>
      <c r="G247" s="19"/>
      <c r="H247" s="19"/>
      <c r="I247" s="19"/>
      <c r="J247" s="19"/>
      <c r="K247" s="19"/>
      <c r="L247" s="19"/>
      <c r="M247" s="19"/>
      <c r="N247" s="19"/>
      <c r="O247" s="19"/>
      <c r="AA247" s="19"/>
      <c r="AB247" s="19"/>
      <c r="AC247" s="19"/>
    </row>
    <row r="248" spans="2:29" ht="14.65" customHeight="1">
      <c r="P248" s="23"/>
      <c r="Q248" s="23"/>
      <c r="R248" s="23"/>
      <c r="S248" s="23"/>
      <c r="T248" s="23"/>
      <c r="U248" s="23"/>
      <c r="V248" s="23"/>
      <c r="W248" s="23"/>
      <c r="X248" s="23"/>
      <c r="Y248" s="23"/>
      <c r="Z248" s="23"/>
    </row>
    <row r="249" spans="2:29" ht="14.65" customHeight="1"/>
    <row r="250" spans="2:29" s="23" customFormat="1" ht="14.65" customHeight="1">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row>
    <row r="251" spans="2:29" s="23" customFormat="1" ht="14.65" customHeight="1">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row>
    <row r="252" spans="2:29" s="23" customFormat="1" ht="14.65" customHeight="1">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row>
    <row r="253" spans="2:29" ht="14.65" customHeight="1"/>
    <row r="254" spans="2:29" ht="14.65" customHeight="1"/>
    <row r="255" spans="2:29" ht="14.65" customHeight="1"/>
    <row r="256" spans="2:29" ht="14.65" customHeight="1"/>
    <row r="257" ht="14.65" customHeight="1"/>
    <row r="258" ht="14.65" customHeight="1"/>
    <row r="259" ht="14.65" customHeight="1"/>
    <row r="260" ht="14.65" customHeight="1"/>
    <row r="261" ht="14.65" customHeight="1"/>
    <row r="262" ht="14.65" customHeight="1"/>
    <row r="263" ht="14.65" customHeight="1"/>
    <row r="264" ht="14.65" customHeight="1"/>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sheetData>
  <mergeCells count="240">
    <mergeCell ref="AA114:AB114"/>
    <mergeCell ref="M123:N123"/>
    <mergeCell ref="AA123:AB123"/>
    <mergeCell ref="M124:N124"/>
    <mergeCell ref="M121:N121"/>
    <mergeCell ref="AA121:AB121"/>
    <mergeCell ref="M122:N122"/>
    <mergeCell ref="M127:N127"/>
    <mergeCell ref="M51:N51"/>
    <mergeCell ref="P126:Z126"/>
    <mergeCell ref="AA126:AB126"/>
    <mergeCell ref="AA124:AB124"/>
    <mergeCell ref="AA119:AB119"/>
    <mergeCell ref="M120:N120"/>
    <mergeCell ref="AA120:AB120"/>
    <mergeCell ref="M126:N126"/>
    <mergeCell ref="AA102:AB102"/>
    <mergeCell ref="AA103:AB103"/>
    <mergeCell ref="AA89:AB89"/>
    <mergeCell ref="AA90:AB90"/>
    <mergeCell ref="AA91:AB91"/>
    <mergeCell ref="AA95:AB95"/>
    <mergeCell ref="AA96:AB96"/>
    <mergeCell ref="AA97:AB97"/>
    <mergeCell ref="AA117:AB117"/>
    <mergeCell ref="M118:N118"/>
    <mergeCell ref="M119:N119"/>
    <mergeCell ref="AA122:AB122"/>
    <mergeCell ref="M111:N111"/>
    <mergeCell ref="AA111:AB111"/>
    <mergeCell ref="M42:N42"/>
    <mergeCell ref="M45:N45"/>
    <mergeCell ref="M43:N43"/>
    <mergeCell ref="M61:N61"/>
    <mergeCell ref="M62:N62"/>
    <mergeCell ref="M109:N109"/>
    <mergeCell ref="M114:N114"/>
    <mergeCell ref="M112:N112"/>
    <mergeCell ref="M113:N113"/>
    <mergeCell ref="M102:N102"/>
    <mergeCell ref="M103:N103"/>
    <mergeCell ref="M89:N89"/>
    <mergeCell ref="M90:N90"/>
    <mergeCell ref="M91:N91"/>
    <mergeCell ref="M95:N95"/>
    <mergeCell ref="M96:N96"/>
    <mergeCell ref="M97:N97"/>
    <mergeCell ref="M98:N98"/>
    <mergeCell ref="M104:N104"/>
    <mergeCell ref="AA104:AB104"/>
    <mergeCell ref="M105:N105"/>
    <mergeCell ref="AA105:AB105"/>
    <mergeCell ref="AA106:AB106"/>
    <mergeCell ref="AA107:AB107"/>
    <mergeCell ref="M101:N101"/>
    <mergeCell ref="AA101:AB101"/>
    <mergeCell ref="B127:L127"/>
    <mergeCell ref="P127:Z127"/>
    <mergeCell ref="AA127:AB127"/>
    <mergeCell ref="M106:N106"/>
    <mergeCell ref="M107:N107"/>
    <mergeCell ref="M108:N108"/>
    <mergeCell ref="M125:N125"/>
    <mergeCell ref="P125:Z125"/>
    <mergeCell ref="AA113:AB113"/>
    <mergeCell ref="M110:N110"/>
    <mergeCell ref="M116:N116"/>
    <mergeCell ref="AA125:AB125"/>
    <mergeCell ref="M115:N115"/>
    <mergeCell ref="AA115:AB115"/>
    <mergeCell ref="AA116:AB116"/>
    <mergeCell ref="M117:N117"/>
    <mergeCell ref="AA92:AB92"/>
    <mergeCell ref="M93:N93"/>
    <mergeCell ref="AA93:AB93"/>
    <mergeCell ref="M94:N94"/>
    <mergeCell ref="AA94:AB94"/>
    <mergeCell ref="M99:N99"/>
    <mergeCell ref="AA99:AB99"/>
    <mergeCell ref="M100:N100"/>
    <mergeCell ref="AA100:AB100"/>
    <mergeCell ref="AA98:AB98"/>
    <mergeCell ref="M92:N92"/>
    <mergeCell ref="AA86:AB86"/>
    <mergeCell ref="M87:N87"/>
    <mergeCell ref="P87:Z87"/>
    <mergeCell ref="AA87:AB87"/>
    <mergeCell ref="M88:N88"/>
    <mergeCell ref="M83:N83"/>
    <mergeCell ref="AA83:AB83"/>
    <mergeCell ref="M84:N84"/>
    <mergeCell ref="AA84:AB84"/>
    <mergeCell ref="M85:N85"/>
    <mergeCell ref="AA85:AB85"/>
    <mergeCell ref="M86:N86"/>
    <mergeCell ref="AA81:AB81"/>
    <mergeCell ref="M82:N82"/>
    <mergeCell ref="AA82:AB82"/>
    <mergeCell ref="M77:N77"/>
    <mergeCell ref="AA77:AB77"/>
    <mergeCell ref="M78:N78"/>
    <mergeCell ref="AA78:AB78"/>
    <mergeCell ref="M79:N79"/>
    <mergeCell ref="AA79:AB79"/>
    <mergeCell ref="M81:N81"/>
    <mergeCell ref="AA76:AB76"/>
    <mergeCell ref="M71:N71"/>
    <mergeCell ref="AA71:AB71"/>
    <mergeCell ref="M72:N72"/>
    <mergeCell ref="AA72:AB72"/>
    <mergeCell ref="M73:N73"/>
    <mergeCell ref="AA73:AB73"/>
    <mergeCell ref="M80:N80"/>
    <mergeCell ref="AA80:AB80"/>
    <mergeCell ref="M76:N76"/>
    <mergeCell ref="M8:N8"/>
    <mergeCell ref="AA8:AB8"/>
    <mergeCell ref="M9:N9"/>
    <mergeCell ref="AA9:AB9"/>
    <mergeCell ref="M10:N10"/>
    <mergeCell ref="AA10:AB10"/>
    <mergeCell ref="M74:N74"/>
    <mergeCell ref="AA74:AB74"/>
    <mergeCell ref="M75:N75"/>
    <mergeCell ref="AA75:AB75"/>
    <mergeCell ref="M41:N41"/>
    <mergeCell ref="B66:AB66"/>
    <mergeCell ref="B67:AB67"/>
    <mergeCell ref="M19:N19"/>
    <mergeCell ref="AA19:AB19"/>
    <mergeCell ref="M20:N20"/>
    <mergeCell ref="AA20:AB20"/>
    <mergeCell ref="B68:AB68"/>
    <mergeCell ref="B70:L70"/>
    <mergeCell ref="M70:N70"/>
    <mergeCell ref="P70:Z70"/>
    <mergeCell ref="AA70:AB70"/>
    <mergeCell ref="M16:N16"/>
    <mergeCell ref="AA16:AB16"/>
    <mergeCell ref="B1:AB1"/>
    <mergeCell ref="B2:AB2"/>
    <mergeCell ref="B3:AB3"/>
    <mergeCell ref="B5:L5"/>
    <mergeCell ref="P5:Z5"/>
    <mergeCell ref="M6:N6"/>
    <mergeCell ref="AA6:AB6"/>
    <mergeCell ref="M7:N7"/>
    <mergeCell ref="AA7:AB7"/>
    <mergeCell ref="M5:O5"/>
    <mergeCell ref="AA5:AC5"/>
    <mergeCell ref="M17:N17"/>
    <mergeCell ref="AA17:AB17"/>
    <mergeCell ref="M18:N18"/>
    <mergeCell ref="AA18:AB18"/>
    <mergeCell ref="M11:N11"/>
    <mergeCell ref="AA11:AB11"/>
    <mergeCell ref="M12:N12"/>
    <mergeCell ref="AA12:AB12"/>
    <mergeCell ref="M13:N13"/>
    <mergeCell ref="AA13:AB13"/>
    <mergeCell ref="M14:N14"/>
    <mergeCell ref="AA14:AB14"/>
    <mergeCell ref="M15:N15"/>
    <mergeCell ref="AA15:AB15"/>
    <mergeCell ref="M21:N21"/>
    <mergeCell ref="AA21:AB21"/>
    <mergeCell ref="M22:N22"/>
    <mergeCell ref="P22:Z22"/>
    <mergeCell ref="AA22:AB22"/>
    <mergeCell ref="M23:N23"/>
    <mergeCell ref="M24:N24"/>
    <mergeCell ref="AA24:AB24"/>
    <mergeCell ref="M25:N25"/>
    <mergeCell ref="AA25:AB25"/>
    <mergeCell ref="M26:N26"/>
    <mergeCell ref="AA26:AB26"/>
    <mergeCell ref="M27:N27"/>
    <mergeCell ref="AA27:AB27"/>
    <mergeCell ref="M28:N28"/>
    <mergeCell ref="AA28:AB28"/>
    <mergeCell ref="M29:N29"/>
    <mergeCell ref="AA29:AB29"/>
    <mergeCell ref="M30:N30"/>
    <mergeCell ref="AA30:AB30"/>
    <mergeCell ref="M31:N31"/>
    <mergeCell ref="AA31:AB31"/>
    <mergeCell ref="M32:N32"/>
    <mergeCell ref="AA32:AB32"/>
    <mergeCell ref="M33:N33"/>
    <mergeCell ref="AA33:AB33"/>
    <mergeCell ref="M34:N34"/>
    <mergeCell ref="AA34:AB34"/>
    <mergeCell ref="M35:N35"/>
    <mergeCell ref="AA35:AB35"/>
    <mergeCell ref="M36:N36"/>
    <mergeCell ref="AA36:AB36"/>
    <mergeCell ref="M37:N37"/>
    <mergeCell ref="AA37:AB37"/>
    <mergeCell ref="M38:N38"/>
    <mergeCell ref="AA38:AB38"/>
    <mergeCell ref="M39:N39"/>
    <mergeCell ref="AA39:AB39"/>
    <mergeCell ref="M40:N40"/>
    <mergeCell ref="AA40:AB40"/>
    <mergeCell ref="AA41:AB41"/>
    <mergeCell ref="AA42:AB42"/>
    <mergeCell ref="M44:N44"/>
    <mergeCell ref="M46:N46"/>
    <mergeCell ref="AA46:AB46"/>
    <mergeCell ref="M47:N47"/>
    <mergeCell ref="M48:N48"/>
    <mergeCell ref="AA48:AB48"/>
    <mergeCell ref="M49:N49"/>
    <mergeCell ref="AA49:AB49"/>
    <mergeCell ref="AA50:AB50"/>
    <mergeCell ref="AA51:AB51"/>
    <mergeCell ref="M52:N52"/>
    <mergeCell ref="AA52:AB52"/>
    <mergeCell ref="M53:N53"/>
    <mergeCell ref="M54:N54"/>
    <mergeCell ref="AA54:AB54"/>
    <mergeCell ref="M55:N55"/>
    <mergeCell ref="AA55:AB55"/>
    <mergeCell ref="M50:N50"/>
    <mergeCell ref="P61:Z61"/>
    <mergeCell ref="AA61:AB61"/>
    <mergeCell ref="B62:L62"/>
    <mergeCell ref="P62:Z62"/>
    <mergeCell ref="AA62:AB62"/>
    <mergeCell ref="M56:N56"/>
    <mergeCell ref="AA56:AB56"/>
    <mergeCell ref="M57:N57"/>
    <mergeCell ref="AA57:AB57"/>
    <mergeCell ref="M58:N58"/>
    <mergeCell ref="AA58:AB58"/>
    <mergeCell ref="M59:N59"/>
    <mergeCell ref="AA59:AB59"/>
    <mergeCell ref="M60:N60"/>
    <mergeCell ref="P60:Z60"/>
    <mergeCell ref="AA60:AB60"/>
  </mergeCells>
  <phoneticPr fontId="4"/>
  <printOptions horizontalCentered="1"/>
  <pageMargins left="0.19685039370078741" right="0.19685039370078741" top="0.78740157480314965" bottom="0.39370078740157483" header="0.51181102362204722" footer="0.51181102362204722"/>
  <pageSetup paperSize="9" scale="80" orientation="portrait" cellComments="asDisplayed" r:id="rId1"/>
  <headerFooter alignWithMargins="0"/>
  <colBreaks count="1" manualBreakCount="1">
    <brk id="29" max="6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Z293"/>
  <sheetViews>
    <sheetView showGridLines="0" zoomScaleNormal="100" zoomScaleSheetLayoutView="100" workbookViewId="0"/>
  </sheetViews>
  <sheetFormatPr defaultRowHeight="18" customHeight="1" outlineLevelRow="1"/>
  <cols>
    <col min="1" max="1" width="0.625" style="65" customWidth="1" collapsed="1"/>
    <col min="2" max="2" width="0.5" style="65" customWidth="1" collapsed="1"/>
    <col min="3" max="12" width="2.125" style="65" customWidth="1" collapsed="1"/>
    <col min="13" max="13" width="16.375" style="65" customWidth="1" collapsed="1"/>
    <col min="14" max="15" width="8.375" style="65" customWidth="1" collapsed="1"/>
    <col min="16" max="16" width="0.5" style="65" customWidth="1" collapsed="1"/>
    <col min="17" max="17" width="0.625" style="65" customWidth="1" collapsed="1"/>
    <col min="18" max="16384" width="9" style="65" collapsed="1"/>
  </cols>
  <sheetData>
    <row r="1" spans="2:19" ht="13.5">
      <c r="C1" s="374" t="s">
        <v>40</v>
      </c>
      <c r="D1" s="374"/>
      <c r="E1" s="374"/>
      <c r="F1" s="374"/>
      <c r="G1" s="374"/>
      <c r="H1" s="374"/>
      <c r="I1" s="374"/>
      <c r="J1" s="374"/>
      <c r="K1" s="374"/>
      <c r="L1" s="374"/>
      <c r="M1" s="374"/>
      <c r="N1" s="374"/>
      <c r="O1" s="374"/>
      <c r="P1" s="64"/>
    </row>
    <row r="2" spans="2:19" ht="23.25" customHeight="1">
      <c r="C2" s="417" t="s">
        <v>41</v>
      </c>
      <c r="D2" s="417"/>
      <c r="E2" s="417"/>
      <c r="F2" s="417"/>
      <c r="G2" s="417"/>
      <c r="H2" s="417"/>
      <c r="I2" s="417"/>
      <c r="J2" s="417"/>
      <c r="K2" s="417"/>
      <c r="L2" s="417"/>
      <c r="M2" s="417"/>
      <c r="N2" s="417"/>
      <c r="O2" s="417"/>
      <c r="P2" s="66"/>
      <c r="Q2" s="67"/>
      <c r="R2" s="67"/>
      <c r="S2" s="67"/>
    </row>
    <row r="3" spans="2:19" ht="14.1" customHeight="1">
      <c r="D3" s="89"/>
      <c r="E3" s="89"/>
      <c r="F3" s="89"/>
      <c r="G3" s="89"/>
      <c r="H3" s="89"/>
      <c r="I3" s="89"/>
      <c r="J3" s="89"/>
      <c r="K3" s="89" t="str">
        <f>" 自　" &amp; R6</f>
        <v xml:space="preserve"> 自　令和3年4月1日</v>
      </c>
      <c r="L3" s="89"/>
      <c r="N3" s="89"/>
      <c r="O3" s="89"/>
      <c r="P3" s="89"/>
      <c r="Q3" s="67"/>
      <c r="R3" s="67"/>
      <c r="S3" s="67"/>
    </row>
    <row r="4" spans="2:19" ht="14.1" customHeight="1">
      <c r="D4" s="89"/>
      <c r="E4" s="89"/>
      <c r="F4" s="89"/>
      <c r="G4" s="89"/>
      <c r="H4" s="89"/>
      <c r="I4" s="89"/>
      <c r="J4" s="89"/>
      <c r="K4" s="89" t="str">
        <f>" 至　" &amp; R7</f>
        <v xml:space="preserve"> 至　令和4年3月31日</v>
      </c>
      <c r="N4" s="89"/>
      <c r="O4" s="89"/>
      <c r="P4" s="89"/>
      <c r="Q4" s="67"/>
      <c r="R4" s="67"/>
      <c r="S4" s="67"/>
    </row>
    <row r="5" spans="2:19" ht="15.75" customHeight="1" thickBot="1">
      <c r="C5" s="107" t="str">
        <f>IF(C48=0,"",C48)</f>
        <v/>
      </c>
      <c r="D5" s="106"/>
      <c r="E5" s="106"/>
      <c r="F5" s="106"/>
      <c r="G5" s="106"/>
      <c r="H5" s="106"/>
      <c r="I5" s="106"/>
      <c r="J5" s="106"/>
      <c r="K5" s="106"/>
      <c r="L5" s="106"/>
      <c r="M5" s="108"/>
      <c r="N5" s="106"/>
      <c r="O5" s="108" t="str">
        <f>"（単位：" &amp; R5 &amp; "）"</f>
        <v>（単位：千円）</v>
      </c>
      <c r="P5" s="108"/>
      <c r="Q5" s="67"/>
      <c r="R5" s="69" t="str">
        <f>IF(O48=1000,"千円",IF(O48=1000000,"百万円","円"))</f>
        <v>千円</v>
      </c>
      <c r="S5" s="67"/>
    </row>
    <row r="6" spans="2:19" ht="15.75" customHeight="1" thickBot="1">
      <c r="B6" s="377" t="s">
        <v>1</v>
      </c>
      <c r="C6" s="378"/>
      <c r="D6" s="378"/>
      <c r="E6" s="378"/>
      <c r="F6" s="378"/>
      <c r="G6" s="378"/>
      <c r="H6" s="378"/>
      <c r="I6" s="378"/>
      <c r="J6" s="378"/>
      <c r="K6" s="378"/>
      <c r="L6" s="378"/>
      <c r="M6" s="410"/>
      <c r="N6" s="407" t="s">
        <v>2</v>
      </c>
      <c r="O6" s="408"/>
      <c r="P6" s="409"/>
      <c r="Q6" s="67"/>
      <c r="R6" s="69" t="str">
        <f>TEXT(C46,"ggge年m月d日")</f>
        <v>令和3年4月1日</v>
      </c>
      <c r="S6" s="67"/>
    </row>
    <row r="7" spans="2:19" ht="15.75" customHeight="1">
      <c r="B7" s="228"/>
      <c r="C7" s="52"/>
      <c r="D7" s="52" t="s">
        <v>134</v>
      </c>
      <c r="E7" s="52"/>
      <c r="F7" s="13"/>
      <c r="G7" s="52"/>
      <c r="H7" s="52"/>
      <c r="I7" s="52"/>
      <c r="J7" s="52"/>
      <c r="K7" s="13"/>
      <c r="L7" s="13"/>
      <c r="M7" s="61"/>
      <c r="N7" s="411">
        <f t="shared" ref="N7:N41" si="0">IF(ABS(N50)&lt;$O$48,IF(ABS(N50)&gt;0,0,"-"),ROUND(N50/$O$48,0))</f>
        <v>3913999</v>
      </c>
      <c r="O7" s="411"/>
      <c r="P7" s="210"/>
      <c r="R7" s="73" t="str">
        <f>TEXT(C47,"ggge年m月d日")</f>
        <v>令和4年3月31日</v>
      </c>
    </row>
    <row r="8" spans="2:19" ht="15.75" customHeight="1">
      <c r="B8" s="228"/>
      <c r="C8" s="52"/>
      <c r="D8" s="52"/>
      <c r="E8" s="52" t="s">
        <v>135</v>
      </c>
      <c r="F8" s="52"/>
      <c r="G8" s="52"/>
      <c r="H8" s="52"/>
      <c r="I8" s="52"/>
      <c r="J8" s="52"/>
      <c r="K8" s="13"/>
      <c r="L8" s="13"/>
      <c r="M8" s="61"/>
      <c r="N8" s="411">
        <f t="shared" si="0"/>
        <v>2250338</v>
      </c>
      <c r="O8" s="411"/>
      <c r="P8" s="210"/>
    </row>
    <row r="9" spans="2:19" ht="15.75" customHeight="1">
      <c r="B9" s="228"/>
      <c r="C9" s="52"/>
      <c r="D9" s="52"/>
      <c r="E9" s="52"/>
      <c r="F9" s="52" t="s">
        <v>42</v>
      </c>
      <c r="G9" s="52"/>
      <c r="H9" s="52"/>
      <c r="I9" s="52"/>
      <c r="J9" s="52"/>
      <c r="K9" s="13"/>
      <c r="L9" s="13"/>
      <c r="M9" s="61"/>
      <c r="N9" s="411">
        <f t="shared" si="0"/>
        <v>574716</v>
      </c>
      <c r="O9" s="411"/>
      <c r="P9" s="210"/>
      <c r="R9" s="65" t="s">
        <v>136</v>
      </c>
    </row>
    <row r="10" spans="2:19" ht="15.75" customHeight="1">
      <c r="B10" s="228"/>
      <c r="C10" s="52"/>
      <c r="D10" s="52"/>
      <c r="E10" s="52"/>
      <c r="F10" s="52"/>
      <c r="G10" s="52" t="s">
        <v>241</v>
      </c>
      <c r="H10" s="52"/>
      <c r="I10" s="52"/>
      <c r="J10" s="52"/>
      <c r="K10" s="13"/>
      <c r="L10" s="13"/>
      <c r="M10" s="61"/>
      <c r="N10" s="411">
        <f t="shared" si="0"/>
        <v>465680</v>
      </c>
      <c r="O10" s="411"/>
      <c r="P10" s="210"/>
    </row>
    <row r="11" spans="2:19" ht="15.75" customHeight="1">
      <c r="B11" s="228"/>
      <c r="C11" s="52"/>
      <c r="D11" s="52"/>
      <c r="E11" s="52"/>
      <c r="F11" s="52"/>
      <c r="G11" s="52" t="s">
        <v>43</v>
      </c>
      <c r="H11" s="52"/>
      <c r="I11" s="52"/>
      <c r="J11" s="52"/>
      <c r="K11" s="13"/>
      <c r="L11" s="13"/>
      <c r="M11" s="61"/>
      <c r="N11" s="411">
        <f t="shared" si="0"/>
        <v>29520</v>
      </c>
      <c r="O11" s="411"/>
      <c r="P11" s="210"/>
    </row>
    <row r="12" spans="2:19" ht="15.75" customHeight="1">
      <c r="B12" s="228"/>
      <c r="C12" s="52"/>
      <c r="D12" s="52"/>
      <c r="E12" s="52"/>
      <c r="F12" s="52"/>
      <c r="G12" s="52" t="s">
        <v>44</v>
      </c>
      <c r="H12" s="52"/>
      <c r="I12" s="52"/>
      <c r="J12" s="52"/>
      <c r="K12" s="13"/>
      <c r="L12" s="13"/>
      <c r="M12" s="61"/>
      <c r="N12" s="411" t="str">
        <f t="shared" si="0"/>
        <v>-</v>
      </c>
      <c r="O12" s="411"/>
      <c r="P12" s="210"/>
    </row>
    <row r="13" spans="2:19" ht="15.75" customHeight="1">
      <c r="B13" s="228"/>
      <c r="C13" s="52"/>
      <c r="D13" s="52"/>
      <c r="E13" s="52"/>
      <c r="F13" s="52"/>
      <c r="G13" s="52" t="s">
        <v>25</v>
      </c>
      <c r="H13" s="52"/>
      <c r="I13" s="52"/>
      <c r="J13" s="52"/>
      <c r="K13" s="13"/>
      <c r="L13" s="13"/>
      <c r="M13" s="61"/>
      <c r="N13" s="411">
        <f t="shared" si="0"/>
        <v>79516</v>
      </c>
      <c r="O13" s="411"/>
      <c r="P13" s="210"/>
    </row>
    <row r="14" spans="2:19" ht="15.75" customHeight="1">
      <c r="B14" s="228"/>
      <c r="C14" s="52"/>
      <c r="D14" s="52"/>
      <c r="E14" s="52"/>
      <c r="F14" s="52" t="s">
        <v>45</v>
      </c>
      <c r="G14" s="52"/>
      <c r="H14" s="52"/>
      <c r="I14" s="52"/>
      <c r="J14" s="52"/>
      <c r="K14" s="13"/>
      <c r="L14" s="13"/>
      <c r="M14" s="61"/>
      <c r="N14" s="411">
        <f t="shared" si="0"/>
        <v>1640348</v>
      </c>
      <c r="O14" s="411"/>
      <c r="P14" s="210"/>
    </row>
    <row r="15" spans="2:19" ht="15.75" customHeight="1">
      <c r="B15" s="228"/>
      <c r="C15" s="52"/>
      <c r="D15" s="52"/>
      <c r="E15" s="52"/>
      <c r="F15" s="52"/>
      <c r="G15" s="52" t="s">
        <v>46</v>
      </c>
      <c r="H15" s="52"/>
      <c r="I15" s="52"/>
      <c r="J15" s="52"/>
      <c r="K15" s="13"/>
      <c r="L15" s="13"/>
      <c r="M15" s="61"/>
      <c r="N15" s="411">
        <f t="shared" si="0"/>
        <v>1125952</v>
      </c>
      <c r="O15" s="411"/>
      <c r="P15" s="210"/>
    </row>
    <row r="16" spans="2:19" ht="15.75" customHeight="1">
      <c r="B16" s="228"/>
      <c r="C16" s="52"/>
      <c r="D16" s="52"/>
      <c r="E16" s="52"/>
      <c r="F16" s="52"/>
      <c r="G16" s="52" t="s">
        <v>47</v>
      </c>
      <c r="H16" s="52"/>
      <c r="I16" s="52"/>
      <c r="J16" s="52"/>
      <c r="K16" s="13"/>
      <c r="L16" s="13"/>
      <c r="M16" s="61"/>
      <c r="N16" s="411">
        <f t="shared" si="0"/>
        <v>11642</v>
      </c>
      <c r="O16" s="411"/>
      <c r="P16" s="210"/>
    </row>
    <row r="17" spans="2:26" ht="15.75" customHeight="1">
      <c r="B17" s="228"/>
      <c r="C17" s="52"/>
      <c r="D17" s="52"/>
      <c r="E17" s="52"/>
      <c r="F17" s="52"/>
      <c r="G17" s="52" t="s">
        <v>48</v>
      </c>
      <c r="H17" s="52"/>
      <c r="I17" s="52"/>
      <c r="J17" s="52"/>
      <c r="K17" s="13"/>
      <c r="L17" s="13"/>
      <c r="M17" s="61"/>
      <c r="N17" s="411">
        <f t="shared" si="0"/>
        <v>502754</v>
      </c>
      <c r="O17" s="411"/>
      <c r="P17" s="210"/>
    </row>
    <row r="18" spans="2:26" ht="15.75" customHeight="1">
      <c r="B18" s="228"/>
      <c r="C18" s="52"/>
      <c r="D18" s="52"/>
      <c r="E18" s="52"/>
      <c r="F18" s="52"/>
      <c r="G18" s="52" t="s">
        <v>25</v>
      </c>
      <c r="H18" s="52"/>
      <c r="I18" s="52"/>
      <c r="J18" s="52"/>
      <c r="K18" s="13"/>
      <c r="L18" s="13"/>
      <c r="M18" s="61"/>
      <c r="N18" s="411" t="str">
        <f t="shared" si="0"/>
        <v>-</v>
      </c>
      <c r="O18" s="411"/>
      <c r="P18" s="210"/>
    </row>
    <row r="19" spans="2:26" ht="15.75" customHeight="1">
      <c r="B19" s="228"/>
      <c r="C19" s="52"/>
      <c r="D19" s="52"/>
      <c r="E19" s="52"/>
      <c r="F19" s="52" t="s">
        <v>156</v>
      </c>
      <c r="G19" s="52"/>
      <c r="H19" s="52"/>
      <c r="I19" s="52"/>
      <c r="J19" s="52"/>
      <c r="K19" s="13"/>
      <c r="L19" s="13"/>
      <c r="M19" s="61"/>
      <c r="N19" s="411">
        <f t="shared" si="0"/>
        <v>35275</v>
      </c>
      <c r="O19" s="411"/>
      <c r="P19" s="210"/>
      <c r="S19" s="74"/>
      <c r="T19" s="74"/>
      <c r="U19" s="74"/>
      <c r="V19" s="74"/>
      <c r="W19" s="75"/>
      <c r="X19" s="75"/>
      <c r="Y19" s="75"/>
      <c r="Z19" s="75"/>
    </row>
    <row r="20" spans="2:26" ht="15.75" customHeight="1">
      <c r="B20" s="228"/>
      <c r="C20" s="52"/>
      <c r="D20" s="52"/>
      <c r="E20" s="52"/>
      <c r="F20" s="13"/>
      <c r="G20" s="13" t="s">
        <v>49</v>
      </c>
      <c r="H20" s="13"/>
      <c r="I20" s="52"/>
      <c r="J20" s="52"/>
      <c r="K20" s="13"/>
      <c r="L20" s="13"/>
      <c r="M20" s="61"/>
      <c r="N20" s="411">
        <f t="shared" si="0"/>
        <v>27042</v>
      </c>
      <c r="O20" s="411"/>
      <c r="P20" s="210"/>
      <c r="S20" s="74"/>
      <c r="T20" s="74"/>
      <c r="U20" s="74"/>
      <c r="V20" s="74"/>
      <c r="W20" s="75"/>
      <c r="X20" s="75"/>
      <c r="Y20" s="75"/>
      <c r="Z20" s="75"/>
    </row>
    <row r="21" spans="2:26" ht="15.75" customHeight="1">
      <c r="B21" s="228"/>
      <c r="C21" s="52"/>
      <c r="D21" s="52"/>
      <c r="E21" s="52"/>
      <c r="F21" s="13"/>
      <c r="G21" s="52" t="s">
        <v>50</v>
      </c>
      <c r="H21" s="52"/>
      <c r="I21" s="52"/>
      <c r="J21" s="52"/>
      <c r="K21" s="13"/>
      <c r="L21" s="13"/>
      <c r="M21" s="61"/>
      <c r="N21" s="411">
        <f t="shared" si="0"/>
        <v>131</v>
      </c>
      <c r="O21" s="411"/>
      <c r="P21" s="210"/>
      <c r="S21" s="74"/>
      <c r="T21" s="74"/>
      <c r="U21" s="74"/>
      <c r="V21" s="74"/>
      <c r="W21" s="75"/>
      <c r="X21" s="75"/>
      <c r="Y21" s="75"/>
      <c r="Z21" s="75"/>
    </row>
    <row r="22" spans="2:26" ht="15.75" customHeight="1">
      <c r="B22" s="228"/>
      <c r="C22" s="52"/>
      <c r="D22" s="52"/>
      <c r="E22" s="52"/>
      <c r="F22" s="13"/>
      <c r="G22" s="52" t="s">
        <v>16</v>
      </c>
      <c r="H22" s="52"/>
      <c r="I22" s="52"/>
      <c r="J22" s="52"/>
      <c r="K22" s="13"/>
      <c r="L22" s="13"/>
      <c r="M22" s="61"/>
      <c r="N22" s="411">
        <f t="shared" si="0"/>
        <v>8102</v>
      </c>
      <c r="O22" s="411"/>
      <c r="P22" s="210"/>
      <c r="S22" s="74"/>
      <c r="T22" s="74"/>
      <c r="U22" s="74"/>
      <c r="V22" s="74"/>
      <c r="W22" s="75"/>
      <c r="X22" s="75"/>
      <c r="Y22" s="75"/>
      <c r="Z22" s="75"/>
    </row>
    <row r="23" spans="2:26" ht="15.75" customHeight="1">
      <c r="B23" s="228"/>
      <c r="C23" s="52"/>
      <c r="D23" s="52"/>
      <c r="E23" s="112" t="s">
        <v>51</v>
      </c>
      <c r="F23" s="112"/>
      <c r="G23" s="52"/>
      <c r="H23" s="52"/>
      <c r="I23" s="52"/>
      <c r="J23" s="52"/>
      <c r="K23" s="13"/>
      <c r="L23" s="13"/>
      <c r="M23" s="61"/>
      <c r="N23" s="411">
        <f t="shared" si="0"/>
        <v>1663661</v>
      </c>
      <c r="O23" s="411"/>
      <c r="P23" s="210"/>
      <c r="S23" s="74"/>
      <c r="T23" s="74"/>
      <c r="U23" s="74"/>
      <c r="V23" s="74"/>
      <c r="W23" s="75"/>
      <c r="X23" s="75"/>
      <c r="Y23" s="75"/>
      <c r="Z23" s="75"/>
    </row>
    <row r="24" spans="2:26" ht="15.75" customHeight="1">
      <c r="B24" s="228"/>
      <c r="C24" s="52"/>
      <c r="D24" s="52"/>
      <c r="E24" s="52"/>
      <c r="F24" s="52" t="s">
        <v>52</v>
      </c>
      <c r="G24" s="52"/>
      <c r="H24" s="52"/>
      <c r="I24" s="52"/>
      <c r="J24" s="52"/>
      <c r="K24" s="13"/>
      <c r="L24" s="13"/>
      <c r="M24" s="61"/>
      <c r="N24" s="411">
        <f t="shared" si="0"/>
        <v>1025888</v>
      </c>
      <c r="O24" s="411"/>
      <c r="P24" s="210"/>
      <c r="S24" s="74"/>
      <c r="T24" s="74"/>
      <c r="U24" s="74"/>
      <c r="V24" s="74"/>
      <c r="W24" s="75"/>
      <c r="X24" s="75"/>
      <c r="Y24" s="75"/>
      <c r="Z24" s="75"/>
    </row>
    <row r="25" spans="2:26" ht="15.75" customHeight="1">
      <c r="B25" s="228"/>
      <c r="C25" s="52"/>
      <c r="D25" s="52"/>
      <c r="E25" s="52"/>
      <c r="F25" s="52" t="s">
        <v>53</v>
      </c>
      <c r="G25" s="52"/>
      <c r="H25" s="52"/>
      <c r="I25" s="52"/>
      <c r="J25" s="52"/>
      <c r="K25" s="13"/>
      <c r="L25" s="13"/>
      <c r="M25" s="61"/>
      <c r="N25" s="411">
        <f t="shared" si="0"/>
        <v>96365</v>
      </c>
      <c r="O25" s="411"/>
      <c r="P25" s="210"/>
    </row>
    <row r="26" spans="2:26" ht="15.75" customHeight="1">
      <c r="B26" s="228"/>
      <c r="C26" s="52"/>
      <c r="D26" s="52"/>
      <c r="E26" s="52"/>
      <c r="F26" s="52" t="s">
        <v>54</v>
      </c>
      <c r="G26" s="52"/>
      <c r="H26" s="52"/>
      <c r="I26" s="52"/>
      <c r="J26" s="52"/>
      <c r="K26" s="13"/>
      <c r="L26" s="13"/>
      <c r="M26" s="61"/>
      <c r="N26" s="411">
        <f t="shared" si="0"/>
        <v>539532</v>
      </c>
      <c r="O26" s="411"/>
      <c r="P26" s="210"/>
    </row>
    <row r="27" spans="2:26" ht="15.75" customHeight="1">
      <c r="B27" s="228"/>
      <c r="C27" s="52"/>
      <c r="D27" s="52"/>
      <c r="E27" s="52"/>
      <c r="F27" s="50" t="s">
        <v>137</v>
      </c>
      <c r="G27" s="50"/>
      <c r="H27" s="50"/>
      <c r="I27" s="50"/>
      <c r="J27" s="50"/>
      <c r="K27" s="49"/>
      <c r="L27" s="49"/>
      <c r="M27" s="165"/>
      <c r="N27" s="411">
        <f t="shared" si="0"/>
        <v>1875</v>
      </c>
      <c r="O27" s="411"/>
      <c r="P27" s="210"/>
    </row>
    <row r="28" spans="2:26" ht="15.75" customHeight="1">
      <c r="B28" s="228"/>
      <c r="C28" s="52"/>
      <c r="D28" s="53" t="s">
        <v>55</v>
      </c>
      <c r="E28" s="53"/>
      <c r="F28" s="50"/>
      <c r="G28" s="50"/>
      <c r="H28" s="50"/>
      <c r="I28" s="50"/>
      <c r="J28" s="50"/>
      <c r="K28" s="49"/>
      <c r="L28" s="49"/>
      <c r="M28" s="165"/>
      <c r="N28" s="411">
        <f t="shared" si="0"/>
        <v>265040</v>
      </c>
      <c r="O28" s="411"/>
      <c r="P28" s="210"/>
    </row>
    <row r="29" spans="2:26" ht="15.75" customHeight="1">
      <c r="B29" s="228"/>
      <c r="C29" s="52"/>
      <c r="D29" s="52"/>
      <c r="E29" s="52" t="s">
        <v>56</v>
      </c>
      <c r="F29" s="57"/>
      <c r="G29" s="52"/>
      <c r="H29" s="52"/>
      <c r="I29" s="52"/>
      <c r="J29" s="52"/>
      <c r="K29" s="113"/>
      <c r="L29" s="113"/>
      <c r="M29" s="184"/>
      <c r="N29" s="411">
        <f t="shared" si="0"/>
        <v>106194</v>
      </c>
      <c r="O29" s="411"/>
      <c r="P29" s="210"/>
    </row>
    <row r="30" spans="2:26" ht="15.75" customHeight="1">
      <c r="B30" s="228"/>
      <c r="C30" s="52"/>
      <c r="D30" s="52"/>
      <c r="E30" s="52" t="s">
        <v>25</v>
      </c>
      <c r="F30" s="52"/>
      <c r="G30" s="13"/>
      <c r="H30" s="52"/>
      <c r="I30" s="52"/>
      <c r="J30" s="52"/>
      <c r="K30" s="113"/>
      <c r="L30" s="113"/>
      <c r="M30" s="184"/>
      <c r="N30" s="414">
        <f t="shared" si="0"/>
        <v>158846</v>
      </c>
      <c r="O30" s="414"/>
      <c r="P30" s="210"/>
    </row>
    <row r="31" spans="2:26" ht="15.75" customHeight="1">
      <c r="B31" s="238"/>
      <c r="C31" s="114" t="s">
        <v>57</v>
      </c>
      <c r="D31" s="114"/>
      <c r="E31" s="114"/>
      <c r="F31" s="114"/>
      <c r="G31" s="115"/>
      <c r="H31" s="115"/>
      <c r="I31" s="115"/>
      <c r="J31" s="115"/>
      <c r="K31" s="143"/>
      <c r="L31" s="143"/>
      <c r="M31" s="147"/>
      <c r="N31" s="424">
        <f t="shared" si="0"/>
        <v>3648959</v>
      </c>
      <c r="O31" s="424"/>
      <c r="P31" s="223"/>
    </row>
    <row r="32" spans="2:26" ht="15.75" customHeight="1">
      <c r="B32" s="238"/>
      <c r="C32" s="52"/>
      <c r="D32" s="52" t="s">
        <v>58</v>
      </c>
      <c r="E32" s="52"/>
      <c r="F32" s="13"/>
      <c r="G32" s="52"/>
      <c r="H32" s="52"/>
      <c r="I32" s="50"/>
      <c r="J32" s="50"/>
      <c r="K32" s="49"/>
      <c r="L32" s="49"/>
      <c r="M32" s="230"/>
      <c r="N32" s="413" t="str">
        <f t="shared" si="0"/>
        <v>-</v>
      </c>
      <c r="O32" s="413"/>
      <c r="P32" s="210"/>
    </row>
    <row r="33" spans="2:16" ht="15.75" customHeight="1">
      <c r="B33" s="228"/>
      <c r="C33" s="52"/>
      <c r="D33" s="52"/>
      <c r="E33" s="13" t="s">
        <v>59</v>
      </c>
      <c r="F33" s="13"/>
      <c r="G33" s="52"/>
      <c r="H33" s="52"/>
      <c r="I33" s="50"/>
      <c r="J33" s="50"/>
      <c r="K33" s="49"/>
      <c r="L33" s="49"/>
      <c r="M33" s="165"/>
      <c r="N33" s="411" t="str">
        <f t="shared" si="0"/>
        <v>-</v>
      </c>
      <c r="O33" s="411"/>
      <c r="P33" s="210"/>
    </row>
    <row r="34" spans="2:16" ht="15.75" customHeight="1">
      <c r="B34" s="228"/>
      <c r="C34" s="52"/>
      <c r="D34" s="52"/>
      <c r="E34" s="112" t="s">
        <v>60</v>
      </c>
      <c r="F34" s="112"/>
      <c r="G34" s="52"/>
      <c r="H34" s="52"/>
      <c r="I34" s="50"/>
      <c r="J34" s="50"/>
      <c r="K34" s="49"/>
      <c r="L34" s="49"/>
      <c r="M34" s="165"/>
      <c r="N34" s="411" t="str">
        <f t="shared" si="0"/>
        <v>-</v>
      </c>
      <c r="O34" s="411"/>
      <c r="P34" s="210"/>
    </row>
    <row r="35" spans="2:16" ht="15.75" customHeight="1">
      <c r="B35" s="228"/>
      <c r="C35" s="52"/>
      <c r="D35" s="52"/>
      <c r="E35" s="13" t="s">
        <v>61</v>
      </c>
      <c r="F35" s="13"/>
      <c r="G35" s="52"/>
      <c r="H35" s="13"/>
      <c r="I35" s="52"/>
      <c r="J35" s="52"/>
      <c r="K35" s="13"/>
      <c r="L35" s="13"/>
      <c r="M35" s="61"/>
      <c r="N35" s="411" t="str">
        <f t="shared" si="0"/>
        <v>-</v>
      </c>
      <c r="O35" s="411"/>
      <c r="P35" s="210"/>
    </row>
    <row r="36" spans="2:16" ht="15.75" customHeight="1">
      <c r="B36" s="228"/>
      <c r="C36" s="52"/>
      <c r="D36" s="52"/>
      <c r="E36" s="52" t="s">
        <v>62</v>
      </c>
      <c r="F36" s="52"/>
      <c r="G36" s="52"/>
      <c r="H36" s="52"/>
      <c r="I36" s="52"/>
      <c r="J36" s="52"/>
      <c r="K36" s="13"/>
      <c r="L36" s="13"/>
      <c r="M36" s="61"/>
      <c r="N36" s="411" t="str">
        <f t="shared" si="0"/>
        <v>-</v>
      </c>
      <c r="O36" s="411"/>
      <c r="P36" s="210"/>
    </row>
    <row r="37" spans="2:16" ht="15.75" customHeight="1">
      <c r="B37" s="228"/>
      <c r="C37" s="52"/>
      <c r="D37" s="52"/>
      <c r="E37" s="52" t="s">
        <v>25</v>
      </c>
      <c r="F37" s="52"/>
      <c r="G37" s="52"/>
      <c r="H37" s="52"/>
      <c r="I37" s="52"/>
      <c r="J37" s="52"/>
      <c r="K37" s="13"/>
      <c r="L37" s="13"/>
      <c r="M37" s="61"/>
      <c r="N37" s="411" t="str">
        <f t="shared" si="0"/>
        <v>-</v>
      </c>
      <c r="O37" s="411"/>
      <c r="P37" s="210"/>
    </row>
    <row r="38" spans="2:16" ht="15.75" customHeight="1">
      <c r="B38" s="228"/>
      <c r="C38" s="52"/>
      <c r="D38" s="52" t="s">
        <v>63</v>
      </c>
      <c r="E38" s="52"/>
      <c r="F38" s="52"/>
      <c r="G38" s="52"/>
      <c r="H38" s="52"/>
      <c r="I38" s="52"/>
      <c r="J38" s="52"/>
      <c r="K38" s="113"/>
      <c r="L38" s="113"/>
      <c r="M38" s="184"/>
      <c r="N38" s="411">
        <f t="shared" si="0"/>
        <v>8889</v>
      </c>
      <c r="O38" s="411"/>
      <c r="P38" s="210"/>
    </row>
    <row r="39" spans="2:16" ht="15.75" customHeight="1">
      <c r="B39" s="228"/>
      <c r="C39" s="52"/>
      <c r="D39" s="52"/>
      <c r="E39" s="52" t="s">
        <v>64</v>
      </c>
      <c r="F39" s="52"/>
      <c r="G39" s="52"/>
      <c r="H39" s="52"/>
      <c r="I39" s="52"/>
      <c r="J39" s="52"/>
      <c r="K39" s="113"/>
      <c r="L39" s="113"/>
      <c r="M39" s="184"/>
      <c r="N39" s="411">
        <f t="shared" si="0"/>
        <v>8889</v>
      </c>
      <c r="O39" s="411"/>
      <c r="P39" s="210"/>
    </row>
    <row r="40" spans="2:16" ht="15.75" customHeight="1" thickBot="1">
      <c r="B40" s="228"/>
      <c r="C40" s="52"/>
      <c r="D40" s="52"/>
      <c r="E40" s="52" t="s">
        <v>16</v>
      </c>
      <c r="F40" s="52"/>
      <c r="G40" s="52"/>
      <c r="H40" s="52"/>
      <c r="I40" s="52"/>
      <c r="J40" s="52"/>
      <c r="K40" s="113"/>
      <c r="L40" s="113"/>
      <c r="M40" s="184"/>
      <c r="N40" s="411" t="str">
        <f t="shared" si="0"/>
        <v>-</v>
      </c>
      <c r="O40" s="411"/>
      <c r="P40" s="211"/>
    </row>
    <row r="41" spans="2:16" ht="15.75" customHeight="1" thickBot="1">
      <c r="B41" s="237"/>
      <c r="C41" s="216" t="s">
        <v>65</v>
      </c>
      <c r="D41" s="173"/>
      <c r="E41" s="173"/>
      <c r="F41" s="173"/>
      <c r="G41" s="173"/>
      <c r="H41" s="173"/>
      <c r="I41" s="173"/>
      <c r="J41" s="173"/>
      <c r="K41" s="185"/>
      <c r="L41" s="185"/>
      <c r="M41" s="186"/>
      <c r="N41" s="412">
        <f t="shared" si="0"/>
        <v>3640071</v>
      </c>
      <c r="O41" s="412"/>
      <c r="P41" s="211"/>
    </row>
    <row r="42" spans="2:16" ht="12.75">
      <c r="C42" s="71"/>
      <c r="D42" s="71"/>
      <c r="E42" s="71"/>
      <c r="F42" s="85"/>
      <c r="G42" s="85"/>
      <c r="H42" s="85"/>
      <c r="I42" s="85"/>
      <c r="J42" s="85"/>
      <c r="K42" s="79"/>
      <c r="L42" s="79"/>
      <c r="M42" s="79"/>
    </row>
    <row r="43" spans="2:16" ht="15.6" customHeight="1">
      <c r="C43" s="71"/>
      <c r="D43" s="71"/>
      <c r="E43" s="85"/>
      <c r="F43" s="85"/>
      <c r="G43" s="85"/>
      <c r="H43" s="85"/>
      <c r="I43" s="85"/>
      <c r="J43" s="85"/>
      <c r="K43" s="79"/>
      <c r="L43" s="79"/>
      <c r="M43" s="79"/>
    </row>
    <row r="44" spans="2:16" ht="15.6" hidden="1" customHeight="1" outlineLevel="1">
      <c r="C44" s="374" t="s">
        <v>40</v>
      </c>
      <c r="D44" s="374"/>
      <c r="E44" s="374"/>
      <c r="F44" s="374"/>
      <c r="G44" s="374"/>
      <c r="H44" s="374"/>
      <c r="I44" s="374"/>
      <c r="J44" s="374"/>
      <c r="K44" s="374"/>
      <c r="L44" s="374"/>
      <c r="M44" s="374"/>
      <c r="N44" s="374"/>
      <c r="O44" s="374"/>
      <c r="P44" s="64"/>
    </row>
    <row r="45" spans="2:16" ht="15.6" hidden="1" customHeight="1" outlineLevel="1">
      <c r="C45" s="417" t="s">
        <v>41</v>
      </c>
      <c r="D45" s="417"/>
      <c r="E45" s="417"/>
      <c r="F45" s="417"/>
      <c r="G45" s="417"/>
      <c r="H45" s="417"/>
      <c r="I45" s="417"/>
      <c r="J45" s="417"/>
      <c r="K45" s="417"/>
      <c r="L45" s="417"/>
      <c r="M45" s="417"/>
      <c r="N45" s="417"/>
      <c r="O45" s="417"/>
      <c r="P45" s="66"/>
    </row>
    <row r="46" spans="2:16" ht="13.5" hidden="1" customHeight="1" outlineLevel="1">
      <c r="C46" s="423">
        <v>44287</v>
      </c>
      <c r="D46" s="418"/>
      <c r="E46" s="418"/>
      <c r="F46" s="418"/>
      <c r="G46" s="418"/>
      <c r="H46" s="418"/>
      <c r="I46" s="418"/>
      <c r="J46" s="418"/>
      <c r="K46" s="418"/>
      <c r="L46" s="418"/>
      <c r="M46" s="418"/>
      <c r="N46" s="418"/>
      <c r="O46" s="418"/>
      <c r="P46" s="86"/>
    </row>
    <row r="47" spans="2:16" ht="15.6" hidden="1" customHeight="1" outlineLevel="1">
      <c r="C47" s="418">
        <v>44651</v>
      </c>
      <c r="D47" s="418"/>
      <c r="E47" s="418"/>
      <c r="F47" s="418"/>
      <c r="G47" s="418"/>
      <c r="H47" s="418"/>
      <c r="I47" s="418"/>
      <c r="J47" s="418"/>
      <c r="K47" s="418"/>
      <c r="L47" s="418"/>
      <c r="M47" s="418"/>
      <c r="N47" s="418"/>
      <c r="O47" s="418"/>
      <c r="P47" s="86"/>
    </row>
    <row r="48" spans="2:16" ht="15.6" hidden="1" customHeight="1" outlineLevel="1" thickBot="1">
      <c r="C48" s="13" t="s">
        <v>509</v>
      </c>
      <c r="D48" s="67"/>
      <c r="E48" s="67"/>
      <c r="F48" s="67"/>
      <c r="G48" s="67"/>
      <c r="H48" s="67"/>
      <c r="I48" s="67"/>
      <c r="J48" s="67"/>
      <c r="K48" s="67"/>
      <c r="L48" s="67"/>
      <c r="M48" s="68"/>
      <c r="N48" s="67"/>
      <c r="O48" s="48">
        <v>1000</v>
      </c>
      <c r="P48" s="48"/>
    </row>
    <row r="49" spans="2:19" ht="15.6" hidden="1" customHeight="1" outlineLevel="1" thickBot="1">
      <c r="B49" s="237"/>
      <c r="C49" s="419" t="s">
        <v>1</v>
      </c>
      <c r="D49" s="419"/>
      <c r="E49" s="419"/>
      <c r="F49" s="419"/>
      <c r="G49" s="419"/>
      <c r="H49" s="419"/>
      <c r="I49" s="419"/>
      <c r="J49" s="419"/>
      <c r="K49" s="419"/>
      <c r="L49" s="419"/>
      <c r="M49" s="420"/>
      <c r="N49" s="421" t="s">
        <v>2</v>
      </c>
      <c r="O49" s="422"/>
      <c r="P49" s="70"/>
    </row>
    <row r="50" spans="2:19" ht="15.6" hidden="1" customHeight="1" outlineLevel="1">
      <c r="B50" s="228"/>
      <c r="C50" s="71"/>
      <c r="D50" s="71" t="s">
        <v>134</v>
      </c>
      <c r="E50" s="71"/>
      <c r="F50" s="47"/>
      <c r="G50" s="71"/>
      <c r="H50" s="71"/>
      <c r="I50" s="71"/>
      <c r="J50" s="71"/>
      <c r="M50" s="90"/>
      <c r="N50" s="415">
        <v>3913999342</v>
      </c>
      <c r="O50" s="416"/>
      <c r="P50" s="72"/>
    </row>
    <row r="51" spans="2:19" ht="15.6" hidden="1" customHeight="1" outlineLevel="1">
      <c r="B51" s="228"/>
      <c r="C51" s="71"/>
      <c r="D51" s="71"/>
      <c r="E51" s="71" t="s">
        <v>135</v>
      </c>
      <c r="F51" s="71"/>
      <c r="G51" s="71"/>
      <c r="H51" s="71"/>
      <c r="I51" s="71"/>
      <c r="J51" s="71"/>
      <c r="M51" s="90"/>
      <c r="N51" s="415">
        <v>2250338315</v>
      </c>
      <c r="O51" s="416"/>
      <c r="P51" s="72"/>
    </row>
    <row r="52" spans="2:19" ht="15.6" hidden="1" customHeight="1" outlineLevel="1">
      <c r="B52" s="228"/>
      <c r="C52" s="71"/>
      <c r="D52" s="71"/>
      <c r="E52" s="71"/>
      <c r="F52" s="71" t="s">
        <v>42</v>
      </c>
      <c r="G52" s="71"/>
      <c r="H52" s="71"/>
      <c r="I52" s="71"/>
      <c r="J52" s="71"/>
      <c r="M52" s="90"/>
      <c r="N52" s="415">
        <v>574715891</v>
      </c>
      <c r="O52" s="416"/>
      <c r="P52" s="72"/>
    </row>
    <row r="53" spans="2:19" ht="15.6" hidden="1" customHeight="1" outlineLevel="1">
      <c r="B53" s="228"/>
      <c r="C53" s="71"/>
      <c r="D53" s="71"/>
      <c r="E53" s="71"/>
      <c r="F53" s="71"/>
      <c r="G53" s="71" t="s">
        <v>240</v>
      </c>
      <c r="H53" s="71"/>
      <c r="I53" s="71"/>
      <c r="J53" s="71"/>
      <c r="M53" s="90"/>
      <c r="N53" s="415">
        <v>465679995</v>
      </c>
      <c r="O53" s="416"/>
      <c r="P53" s="72"/>
    </row>
    <row r="54" spans="2:19" ht="15.6" hidden="1" customHeight="1" outlineLevel="1">
      <c r="B54" s="228"/>
      <c r="C54" s="71"/>
      <c r="D54" s="71"/>
      <c r="E54" s="71"/>
      <c r="F54" s="71"/>
      <c r="G54" s="71" t="s">
        <v>43</v>
      </c>
      <c r="H54" s="71"/>
      <c r="I54" s="71"/>
      <c r="J54" s="71"/>
      <c r="M54" s="90"/>
      <c r="N54" s="415">
        <v>29520239</v>
      </c>
      <c r="O54" s="416"/>
      <c r="P54" s="72"/>
    </row>
    <row r="55" spans="2:19" ht="12.75" hidden="1" outlineLevel="1">
      <c r="B55" s="228"/>
      <c r="C55" s="71"/>
      <c r="D55" s="71"/>
      <c r="E55" s="71"/>
      <c r="F55" s="71"/>
      <c r="G55" s="71" t="s">
        <v>44</v>
      </c>
      <c r="H55" s="71"/>
      <c r="I55" s="71"/>
      <c r="J55" s="71"/>
      <c r="M55" s="90"/>
      <c r="N55" s="415">
        <v>0</v>
      </c>
      <c r="O55" s="416"/>
      <c r="P55" s="72"/>
    </row>
    <row r="56" spans="2:19" ht="15.6" hidden="1" customHeight="1" outlineLevel="1">
      <c r="B56" s="228"/>
      <c r="C56" s="71"/>
      <c r="D56" s="71"/>
      <c r="E56" s="71"/>
      <c r="F56" s="71"/>
      <c r="G56" s="71" t="s">
        <v>25</v>
      </c>
      <c r="H56" s="71"/>
      <c r="I56" s="71"/>
      <c r="J56" s="71"/>
      <c r="M56" s="90"/>
      <c r="N56" s="415">
        <v>79515657</v>
      </c>
      <c r="O56" s="416"/>
      <c r="P56" s="72"/>
    </row>
    <row r="57" spans="2:19" ht="15.6" hidden="1" customHeight="1" outlineLevel="1">
      <c r="B57" s="228"/>
      <c r="C57" s="71"/>
      <c r="D57" s="71"/>
      <c r="E57" s="71"/>
      <c r="F57" s="71" t="s">
        <v>45</v>
      </c>
      <c r="G57" s="71"/>
      <c r="H57" s="71"/>
      <c r="I57" s="71"/>
      <c r="J57" s="71"/>
      <c r="M57" s="90"/>
      <c r="N57" s="415">
        <v>1640347767</v>
      </c>
      <c r="O57" s="416"/>
      <c r="P57" s="72"/>
    </row>
    <row r="58" spans="2:19" ht="15.6" hidden="1" customHeight="1" outlineLevel="1">
      <c r="B58" s="228"/>
      <c r="C58" s="71"/>
      <c r="D58" s="71"/>
      <c r="E58" s="71"/>
      <c r="F58" s="71"/>
      <c r="G58" s="71" t="s">
        <v>46</v>
      </c>
      <c r="H58" s="71"/>
      <c r="I58" s="71"/>
      <c r="J58" s="71"/>
      <c r="M58" s="90"/>
      <c r="N58" s="415">
        <v>1125951623</v>
      </c>
      <c r="O58" s="416"/>
      <c r="P58" s="72"/>
    </row>
    <row r="59" spans="2:19" ht="15.6" hidden="1" customHeight="1" outlineLevel="1">
      <c r="B59" s="228"/>
      <c r="C59" s="71"/>
      <c r="D59" s="71"/>
      <c r="E59" s="71"/>
      <c r="F59" s="71"/>
      <c r="G59" s="71" t="s">
        <v>47</v>
      </c>
      <c r="H59" s="71"/>
      <c r="I59" s="71"/>
      <c r="J59" s="71"/>
      <c r="M59" s="90"/>
      <c r="N59" s="415">
        <v>11641988</v>
      </c>
      <c r="O59" s="416"/>
      <c r="P59" s="72"/>
    </row>
    <row r="60" spans="2:19" ht="15.6" hidden="1" customHeight="1" outlineLevel="1">
      <c r="B60" s="228"/>
      <c r="C60" s="71"/>
      <c r="D60" s="71"/>
      <c r="E60" s="71"/>
      <c r="F60" s="71"/>
      <c r="G60" s="71" t="s">
        <v>48</v>
      </c>
      <c r="H60" s="71"/>
      <c r="I60" s="71"/>
      <c r="J60" s="71"/>
      <c r="M60" s="90"/>
      <c r="N60" s="415">
        <v>502754156</v>
      </c>
      <c r="O60" s="416"/>
      <c r="P60" s="72"/>
    </row>
    <row r="61" spans="2:19" ht="15.6" hidden="1" customHeight="1" outlineLevel="1">
      <c r="B61" s="228"/>
      <c r="C61" s="71"/>
      <c r="D61" s="71"/>
      <c r="E61" s="71"/>
      <c r="F61" s="71"/>
      <c r="G61" s="71" t="s">
        <v>25</v>
      </c>
      <c r="H61" s="71"/>
      <c r="I61" s="71"/>
      <c r="J61" s="71"/>
      <c r="M61" s="90"/>
      <c r="N61" s="415">
        <v>0</v>
      </c>
      <c r="O61" s="416"/>
      <c r="P61" s="72"/>
    </row>
    <row r="62" spans="2:19" ht="15.6" hidden="1" customHeight="1" outlineLevel="1">
      <c r="B62" s="228"/>
      <c r="C62" s="71"/>
      <c r="D62" s="71"/>
      <c r="E62" s="71"/>
      <c r="F62" s="71" t="s">
        <v>156</v>
      </c>
      <c r="G62" s="71"/>
      <c r="H62" s="71"/>
      <c r="I62" s="71"/>
      <c r="J62" s="71"/>
      <c r="M62" s="90"/>
      <c r="N62" s="415">
        <v>35274657</v>
      </c>
      <c r="O62" s="416"/>
      <c r="P62" s="72"/>
    </row>
    <row r="63" spans="2:19" s="87" customFormat="1" ht="12.95" hidden="1" customHeight="1" outlineLevel="1">
      <c r="B63" s="236"/>
      <c r="C63" s="71"/>
      <c r="D63" s="71"/>
      <c r="E63" s="71"/>
      <c r="F63" s="47"/>
      <c r="G63" s="47" t="s">
        <v>49</v>
      </c>
      <c r="H63" s="47"/>
      <c r="I63" s="71"/>
      <c r="J63" s="71"/>
      <c r="K63" s="65"/>
      <c r="L63" s="65"/>
      <c r="M63" s="90"/>
      <c r="N63" s="415">
        <v>27041911</v>
      </c>
      <c r="O63" s="416"/>
      <c r="P63" s="72"/>
      <c r="Q63" s="65"/>
      <c r="R63" s="65"/>
      <c r="S63" s="65"/>
    </row>
    <row r="64" spans="2:19" ht="12.75" hidden="1" outlineLevel="1">
      <c r="B64" s="228"/>
      <c r="C64" s="71"/>
      <c r="D64" s="71"/>
      <c r="E64" s="71"/>
      <c r="F64" s="47"/>
      <c r="G64" s="71" t="s">
        <v>50</v>
      </c>
      <c r="H64" s="71"/>
      <c r="I64" s="71"/>
      <c r="J64" s="71"/>
      <c r="M64" s="90"/>
      <c r="N64" s="415">
        <v>130559</v>
      </c>
      <c r="O64" s="416"/>
      <c r="P64" s="72"/>
      <c r="Q64" s="87"/>
      <c r="R64" s="87"/>
      <c r="S64" s="87"/>
    </row>
    <row r="65" spans="2:16" ht="12.75" hidden="1" outlineLevel="1">
      <c r="B65" s="228"/>
      <c r="C65" s="71"/>
      <c r="D65" s="71"/>
      <c r="E65" s="71"/>
      <c r="F65" s="47"/>
      <c r="G65" s="71" t="s">
        <v>16</v>
      </c>
      <c r="H65" s="71"/>
      <c r="I65" s="71"/>
      <c r="J65" s="71"/>
      <c r="M65" s="90"/>
      <c r="N65" s="415">
        <v>8102187</v>
      </c>
      <c r="O65" s="416"/>
      <c r="P65" s="72"/>
    </row>
    <row r="66" spans="2:16" ht="12.75" hidden="1" outlineLevel="1">
      <c r="B66" s="228"/>
      <c r="C66" s="71"/>
      <c r="D66" s="71"/>
      <c r="E66" s="76" t="s">
        <v>51</v>
      </c>
      <c r="F66" s="76"/>
      <c r="G66" s="71"/>
      <c r="H66" s="71"/>
      <c r="I66" s="71"/>
      <c r="J66" s="71"/>
      <c r="M66" s="90"/>
      <c r="N66" s="415">
        <v>1663661027</v>
      </c>
      <c r="O66" s="416"/>
      <c r="P66" s="72"/>
    </row>
    <row r="67" spans="2:16" ht="12.75" hidden="1" outlineLevel="1">
      <c r="B67" s="228"/>
      <c r="C67" s="71"/>
      <c r="D67" s="71"/>
      <c r="E67" s="71"/>
      <c r="F67" s="71" t="s">
        <v>52</v>
      </c>
      <c r="G67" s="71"/>
      <c r="H67" s="71"/>
      <c r="I67" s="71"/>
      <c r="J67" s="71"/>
      <c r="M67" s="90"/>
      <c r="N67" s="415">
        <v>1025888495</v>
      </c>
      <c r="O67" s="416"/>
      <c r="P67" s="72"/>
    </row>
    <row r="68" spans="2:16" ht="18" hidden="1" customHeight="1" outlineLevel="1">
      <c r="B68" s="228"/>
      <c r="C68" s="71"/>
      <c r="D68" s="71"/>
      <c r="E68" s="71"/>
      <c r="F68" s="71" t="s">
        <v>53</v>
      </c>
      <c r="G68" s="71"/>
      <c r="H68" s="71"/>
      <c r="I68" s="71"/>
      <c r="J68" s="71"/>
      <c r="M68" s="90"/>
      <c r="N68" s="415">
        <v>96365082</v>
      </c>
      <c r="O68" s="416"/>
      <c r="P68" s="72"/>
    </row>
    <row r="69" spans="2:16" ht="18" hidden="1" customHeight="1" outlineLevel="1">
      <c r="B69" s="228"/>
      <c r="C69" s="71"/>
      <c r="D69" s="71"/>
      <c r="E69" s="71"/>
      <c r="F69" s="71" t="s">
        <v>54</v>
      </c>
      <c r="G69" s="71"/>
      <c r="H69" s="71"/>
      <c r="I69" s="71"/>
      <c r="J69" s="71"/>
      <c r="M69" s="90"/>
      <c r="N69" s="415">
        <v>539532000</v>
      </c>
      <c r="O69" s="416"/>
      <c r="P69" s="72"/>
    </row>
    <row r="70" spans="2:16" ht="18" hidden="1" customHeight="1" outlineLevel="1">
      <c r="B70" s="228"/>
      <c r="C70" s="71"/>
      <c r="D70" s="71"/>
      <c r="E70" s="71"/>
      <c r="F70" s="74" t="s">
        <v>132</v>
      </c>
      <c r="G70" s="74"/>
      <c r="H70" s="74"/>
      <c r="I70" s="74"/>
      <c r="J70" s="74"/>
      <c r="K70" s="75"/>
      <c r="L70" s="75"/>
      <c r="M70" s="231"/>
      <c r="N70" s="415">
        <v>1875450</v>
      </c>
      <c r="O70" s="416"/>
      <c r="P70" s="72"/>
    </row>
    <row r="71" spans="2:16" ht="18" hidden="1" customHeight="1" outlineLevel="1">
      <c r="B71" s="228"/>
      <c r="C71" s="71"/>
      <c r="D71" s="77" t="s">
        <v>55</v>
      </c>
      <c r="E71" s="77"/>
      <c r="F71" s="74"/>
      <c r="G71" s="74"/>
      <c r="H71" s="74"/>
      <c r="I71" s="74"/>
      <c r="J71" s="74"/>
      <c r="K71" s="75"/>
      <c r="L71" s="75"/>
      <c r="M71" s="231"/>
      <c r="N71" s="415">
        <v>265039856</v>
      </c>
      <c r="O71" s="416"/>
      <c r="P71" s="72"/>
    </row>
    <row r="72" spans="2:16" ht="18" hidden="1" customHeight="1" outlineLevel="1">
      <c r="B72" s="228"/>
      <c r="C72" s="71"/>
      <c r="D72" s="71"/>
      <c r="E72" s="71" t="s">
        <v>56</v>
      </c>
      <c r="F72" s="78"/>
      <c r="G72" s="71"/>
      <c r="H72" s="71"/>
      <c r="I72" s="71"/>
      <c r="J72" s="71"/>
      <c r="K72" s="79"/>
      <c r="L72" s="79"/>
      <c r="M72" s="232"/>
      <c r="N72" s="415">
        <v>106193504</v>
      </c>
      <c r="O72" s="416"/>
      <c r="P72" s="72"/>
    </row>
    <row r="73" spans="2:16" ht="18" hidden="1" customHeight="1" outlineLevel="1">
      <c r="B73" s="228"/>
      <c r="C73" s="71"/>
      <c r="D73" s="71"/>
      <c r="E73" s="71" t="s">
        <v>25</v>
      </c>
      <c r="F73" s="71"/>
      <c r="G73" s="47"/>
      <c r="H73" s="71"/>
      <c r="I73" s="71"/>
      <c r="J73" s="71"/>
      <c r="K73" s="79"/>
      <c r="L73" s="79"/>
      <c r="M73" s="232"/>
      <c r="N73" s="415">
        <v>158846352</v>
      </c>
      <c r="O73" s="416"/>
      <c r="P73" s="72"/>
    </row>
    <row r="74" spans="2:16" ht="18" hidden="1" customHeight="1" outlineLevel="1">
      <c r="B74" s="228"/>
      <c r="C74" s="80" t="s">
        <v>57</v>
      </c>
      <c r="D74" s="80"/>
      <c r="E74" s="80"/>
      <c r="F74" s="80"/>
      <c r="G74" s="81"/>
      <c r="H74" s="81"/>
      <c r="I74" s="81"/>
      <c r="J74" s="81"/>
      <c r="K74" s="82"/>
      <c r="L74" s="82"/>
      <c r="M74" s="233"/>
      <c r="N74" s="427">
        <v>3648959486</v>
      </c>
      <c r="O74" s="428"/>
      <c r="P74" s="72"/>
    </row>
    <row r="75" spans="2:16" ht="18" hidden="1" customHeight="1" outlineLevel="1">
      <c r="B75" s="228"/>
      <c r="C75" s="71"/>
      <c r="D75" s="71" t="s">
        <v>58</v>
      </c>
      <c r="E75" s="71"/>
      <c r="F75" s="47"/>
      <c r="G75" s="71"/>
      <c r="H75" s="71"/>
      <c r="I75" s="74"/>
      <c r="J75" s="74"/>
      <c r="K75" s="75"/>
      <c r="L75" s="75"/>
      <c r="M75" s="231"/>
      <c r="N75" s="415">
        <v>0</v>
      </c>
      <c r="O75" s="416"/>
      <c r="P75" s="72"/>
    </row>
    <row r="76" spans="2:16" ht="18" hidden="1" customHeight="1" outlineLevel="1">
      <c r="B76" s="228"/>
      <c r="C76" s="71"/>
      <c r="D76" s="71"/>
      <c r="E76" s="47" t="s">
        <v>59</v>
      </c>
      <c r="F76" s="47"/>
      <c r="G76" s="71"/>
      <c r="H76" s="71"/>
      <c r="I76" s="74"/>
      <c r="J76" s="74"/>
      <c r="K76" s="75"/>
      <c r="L76" s="75"/>
      <c r="M76" s="231"/>
      <c r="N76" s="415">
        <v>0</v>
      </c>
      <c r="O76" s="416"/>
      <c r="P76" s="72"/>
    </row>
    <row r="77" spans="2:16" ht="18" hidden="1" customHeight="1" outlineLevel="1">
      <c r="B77" s="228"/>
      <c r="C77" s="71"/>
      <c r="D77" s="71"/>
      <c r="E77" s="76" t="s">
        <v>60</v>
      </c>
      <c r="F77" s="76"/>
      <c r="G77" s="71"/>
      <c r="H77" s="71"/>
      <c r="I77" s="74"/>
      <c r="J77" s="74"/>
      <c r="K77" s="75"/>
      <c r="L77" s="75"/>
      <c r="M77" s="231"/>
      <c r="N77" s="415">
        <v>0</v>
      </c>
      <c r="O77" s="416"/>
      <c r="P77" s="72"/>
    </row>
    <row r="78" spans="2:16" ht="18" hidden="1" customHeight="1" outlineLevel="1">
      <c r="B78" s="228"/>
      <c r="C78" s="71"/>
      <c r="D78" s="71"/>
      <c r="E78" s="47" t="s">
        <v>61</v>
      </c>
      <c r="F78" s="47"/>
      <c r="G78" s="71"/>
      <c r="H78" s="47"/>
      <c r="I78" s="71"/>
      <c r="J78" s="71"/>
      <c r="M78" s="90"/>
      <c r="N78" s="415">
        <v>0</v>
      </c>
      <c r="O78" s="416"/>
      <c r="P78" s="72"/>
    </row>
    <row r="79" spans="2:16" ht="18" hidden="1" customHeight="1" outlineLevel="1">
      <c r="B79" s="228"/>
      <c r="C79" s="71"/>
      <c r="D79" s="71"/>
      <c r="E79" s="71" t="s">
        <v>62</v>
      </c>
      <c r="F79" s="71"/>
      <c r="G79" s="71"/>
      <c r="H79" s="71"/>
      <c r="I79" s="71"/>
      <c r="J79" s="71"/>
      <c r="M79" s="90"/>
      <c r="N79" s="415">
        <v>0</v>
      </c>
      <c r="O79" s="416"/>
      <c r="P79" s="72"/>
    </row>
    <row r="80" spans="2:16" ht="18" hidden="1" customHeight="1" outlineLevel="1">
      <c r="B80" s="228"/>
      <c r="C80" s="71"/>
      <c r="D80" s="71"/>
      <c r="E80" s="71" t="s">
        <v>25</v>
      </c>
      <c r="F80" s="71"/>
      <c r="G80" s="71"/>
      <c r="H80" s="71"/>
      <c r="I80" s="71"/>
      <c r="J80" s="71"/>
      <c r="M80" s="90"/>
      <c r="N80" s="415">
        <v>0</v>
      </c>
      <c r="O80" s="416"/>
      <c r="P80" s="72"/>
    </row>
    <row r="81" spans="2:16" ht="18" hidden="1" customHeight="1" outlineLevel="1">
      <c r="B81" s="228"/>
      <c r="C81" s="71"/>
      <c r="D81" s="71" t="s">
        <v>63</v>
      </c>
      <c r="E81" s="71"/>
      <c r="F81" s="71"/>
      <c r="G81" s="71"/>
      <c r="H81" s="71"/>
      <c r="I81" s="71"/>
      <c r="J81" s="71"/>
      <c r="K81" s="79"/>
      <c r="L81" s="79"/>
      <c r="M81" s="232"/>
      <c r="N81" s="415">
        <v>8888747</v>
      </c>
      <c r="O81" s="416"/>
      <c r="P81" s="72"/>
    </row>
    <row r="82" spans="2:16" ht="18" hidden="1" customHeight="1" outlineLevel="1">
      <c r="B82" s="228"/>
      <c r="C82" s="71"/>
      <c r="D82" s="71"/>
      <c r="E82" s="71" t="s">
        <v>64</v>
      </c>
      <c r="F82" s="71"/>
      <c r="G82" s="71"/>
      <c r="H82" s="71"/>
      <c r="I82" s="71"/>
      <c r="J82" s="71"/>
      <c r="K82" s="79"/>
      <c r="L82" s="79"/>
      <c r="M82" s="232"/>
      <c r="N82" s="415">
        <v>8888747</v>
      </c>
      <c r="O82" s="416"/>
      <c r="P82" s="72"/>
    </row>
    <row r="83" spans="2:16" ht="18" hidden="1" customHeight="1" outlineLevel="1" thickBot="1">
      <c r="B83" s="228"/>
      <c r="C83" s="71"/>
      <c r="D83" s="71"/>
      <c r="E83" s="71" t="s">
        <v>16</v>
      </c>
      <c r="F83" s="71"/>
      <c r="G83" s="71"/>
      <c r="H83" s="71"/>
      <c r="I83" s="71"/>
      <c r="J83" s="71"/>
      <c r="K83" s="79"/>
      <c r="L83" s="79"/>
      <c r="M83" s="232"/>
      <c r="N83" s="415">
        <v>0</v>
      </c>
      <c r="O83" s="416"/>
      <c r="P83" s="72"/>
    </row>
    <row r="84" spans="2:16" ht="18" hidden="1" customHeight="1" outlineLevel="1" thickBot="1">
      <c r="B84" s="237"/>
      <c r="C84" s="221" t="s">
        <v>65</v>
      </c>
      <c r="D84" s="83"/>
      <c r="E84" s="83"/>
      <c r="F84" s="83"/>
      <c r="G84" s="83"/>
      <c r="H84" s="83"/>
      <c r="I84" s="83"/>
      <c r="J84" s="83"/>
      <c r="K84" s="84"/>
      <c r="L84" s="84"/>
      <c r="M84" s="234"/>
      <c r="N84" s="425">
        <v>3640070739</v>
      </c>
      <c r="O84" s="426"/>
      <c r="P84" s="212"/>
    </row>
    <row r="85" spans="2:16" ht="18" hidden="1" customHeight="1" outlineLevel="1">
      <c r="C85" s="71"/>
      <c r="D85" s="71"/>
      <c r="E85" s="71"/>
      <c r="F85" s="85"/>
      <c r="G85" s="85"/>
      <c r="H85" s="85"/>
      <c r="I85" s="85"/>
      <c r="J85" s="85"/>
      <c r="K85" s="79"/>
      <c r="L85" s="79"/>
      <c r="M85" s="79"/>
    </row>
    <row r="86" spans="2:16" ht="18" customHeight="1" collapsed="1">
      <c r="C86" s="47"/>
      <c r="D86" s="47"/>
      <c r="E86" s="47"/>
      <c r="F86" s="47"/>
      <c r="G86" s="47"/>
      <c r="H86" s="47"/>
      <c r="I86" s="47"/>
      <c r="J86" s="47"/>
      <c r="K86" s="47"/>
      <c r="L86" s="47"/>
      <c r="M86" s="47"/>
    </row>
    <row r="87" spans="2:16" ht="18" customHeight="1">
      <c r="C87" s="87"/>
      <c r="D87" s="87"/>
      <c r="E87" s="87"/>
      <c r="F87" s="87"/>
      <c r="G87" s="87"/>
      <c r="H87" s="87"/>
      <c r="I87" s="87"/>
      <c r="J87" s="87"/>
      <c r="K87" s="87"/>
      <c r="L87" s="87"/>
      <c r="M87" s="87"/>
    </row>
    <row r="97" spans="3:19" s="47" customFormat="1" ht="18" customHeight="1">
      <c r="C97" s="65"/>
      <c r="D97" s="65"/>
      <c r="E97" s="65"/>
      <c r="F97" s="65"/>
      <c r="G97" s="65"/>
      <c r="H97" s="65"/>
      <c r="I97" s="65"/>
      <c r="J97" s="65"/>
      <c r="K97" s="65"/>
      <c r="L97" s="65"/>
      <c r="M97" s="65"/>
      <c r="N97" s="65"/>
      <c r="O97" s="65"/>
      <c r="P97" s="65"/>
      <c r="Q97" s="65"/>
      <c r="R97" s="65"/>
      <c r="S97" s="65"/>
    </row>
    <row r="98" spans="3:19" s="87" customFormat="1" ht="12.95" customHeight="1">
      <c r="C98" s="65"/>
      <c r="D98" s="65"/>
      <c r="E98" s="65"/>
      <c r="F98" s="65"/>
      <c r="G98" s="65"/>
      <c r="H98" s="65"/>
      <c r="I98" s="65"/>
      <c r="J98" s="65"/>
      <c r="K98" s="65"/>
      <c r="L98" s="65"/>
      <c r="M98" s="65"/>
      <c r="N98" s="47"/>
      <c r="O98" s="47"/>
      <c r="P98" s="47"/>
      <c r="Q98" s="47"/>
      <c r="R98" s="47"/>
      <c r="S98" s="47"/>
    </row>
    <row r="99" spans="3:19" ht="18" customHeight="1">
      <c r="N99" s="87"/>
      <c r="O99" s="87"/>
      <c r="P99" s="87"/>
      <c r="Q99" s="87"/>
      <c r="R99" s="87"/>
      <c r="S99" s="87"/>
    </row>
    <row r="100" spans="3:19" ht="27" customHeight="1"/>
    <row r="128" spans="3:13" ht="18" customHeight="1">
      <c r="C128" s="47"/>
      <c r="D128" s="47"/>
      <c r="E128" s="47"/>
      <c r="F128" s="47"/>
      <c r="G128" s="47"/>
      <c r="H128" s="47"/>
      <c r="I128" s="47"/>
      <c r="J128" s="47"/>
      <c r="K128" s="47"/>
      <c r="L128" s="47"/>
      <c r="M128" s="47"/>
    </row>
    <row r="129" spans="3:19" ht="18" customHeight="1">
      <c r="C129" s="87"/>
      <c r="D129" s="87"/>
      <c r="E129" s="87"/>
      <c r="F129" s="87"/>
      <c r="G129" s="87"/>
      <c r="H129" s="87"/>
      <c r="I129" s="87"/>
      <c r="J129" s="87"/>
      <c r="K129" s="87"/>
      <c r="L129" s="87"/>
      <c r="M129" s="87"/>
    </row>
    <row r="139" spans="3:19" s="47" customFormat="1" ht="18" customHeight="1">
      <c r="C139" s="65"/>
      <c r="D139" s="65"/>
      <c r="E139" s="65"/>
      <c r="F139" s="65"/>
      <c r="G139" s="65"/>
      <c r="H139" s="65"/>
      <c r="I139" s="65"/>
      <c r="J139" s="65"/>
      <c r="K139" s="65"/>
      <c r="L139" s="65"/>
      <c r="M139" s="65"/>
      <c r="N139" s="65"/>
      <c r="O139" s="65"/>
      <c r="P139" s="65"/>
      <c r="Q139" s="65"/>
      <c r="R139" s="65"/>
      <c r="S139" s="65"/>
    </row>
    <row r="140" spans="3:19" s="87" customFormat="1" ht="12.95" customHeight="1">
      <c r="C140" s="65"/>
      <c r="D140" s="65"/>
      <c r="E140" s="65"/>
      <c r="F140" s="65"/>
      <c r="G140" s="65"/>
      <c r="H140" s="65"/>
      <c r="I140" s="65"/>
      <c r="J140" s="65"/>
      <c r="K140" s="65"/>
      <c r="L140" s="65"/>
      <c r="M140" s="65"/>
      <c r="N140" s="47"/>
      <c r="O140" s="47"/>
      <c r="P140" s="47"/>
      <c r="Q140" s="47"/>
      <c r="R140" s="47"/>
      <c r="S140" s="47"/>
    </row>
    <row r="141" spans="3:19" ht="18" customHeight="1">
      <c r="N141" s="87"/>
      <c r="O141" s="87"/>
      <c r="P141" s="87"/>
      <c r="Q141" s="87"/>
      <c r="R141" s="87"/>
      <c r="S141" s="87"/>
    </row>
    <row r="142" spans="3:19" ht="27" customHeight="1"/>
    <row r="143" spans="3:19" ht="14.45" customHeight="1"/>
    <row r="144" spans="3:19" ht="14.45" customHeight="1"/>
    <row r="145" s="65" customFormat="1" ht="14.45" customHeight="1"/>
    <row r="146" s="65" customFormat="1" ht="14.45" customHeight="1"/>
    <row r="147" s="65" customFormat="1" ht="14.45" customHeight="1"/>
    <row r="148" s="65" customFormat="1" ht="14.45" customHeight="1"/>
    <row r="149" s="65" customFormat="1" ht="14.45" customHeight="1"/>
    <row r="150" s="65" customFormat="1" ht="14.45" customHeight="1"/>
    <row r="151" s="65" customFormat="1" ht="14.45" customHeight="1"/>
    <row r="152" s="65" customFormat="1" ht="14.45" customHeight="1"/>
    <row r="153" s="65" customFormat="1" ht="14.45" customHeight="1"/>
    <row r="154" s="65" customFormat="1" ht="14.45" customHeight="1"/>
    <row r="155" s="65" customFormat="1" ht="14.45" customHeight="1"/>
    <row r="156" s="65" customFormat="1" ht="14.45" customHeight="1"/>
    <row r="157" s="65" customFormat="1" ht="14.45" customHeight="1"/>
    <row r="158" s="65" customFormat="1" ht="14.45" customHeight="1"/>
    <row r="159" s="65" customFormat="1" ht="14.45" customHeight="1"/>
    <row r="160" s="65" customFormat="1" ht="14.45" customHeight="1"/>
    <row r="161" s="65" customFormat="1" ht="14.45" customHeight="1"/>
    <row r="162" s="65" customFormat="1" ht="14.45" customHeight="1"/>
    <row r="163" s="65" customFormat="1" ht="14.45" customHeight="1"/>
    <row r="164" s="65" customFormat="1" ht="14.45" customHeight="1"/>
    <row r="165" s="65" customFormat="1" ht="14.45" customHeight="1"/>
    <row r="166" s="65" customFormat="1" ht="14.45" customHeight="1"/>
    <row r="167" s="65" customFormat="1" ht="14.45" customHeight="1"/>
    <row r="168" s="65" customFormat="1" ht="14.45" customHeight="1"/>
    <row r="169" s="65" customFormat="1" ht="14.45" customHeight="1"/>
    <row r="170" s="65" customFormat="1" ht="14.45" customHeight="1"/>
    <row r="171" s="65" customFormat="1" ht="14.45" customHeight="1"/>
    <row r="172" s="65" customFormat="1" ht="14.45" customHeight="1"/>
    <row r="173" s="65" customFormat="1" ht="14.45" customHeight="1"/>
    <row r="174" s="65" customFormat="1" ht="14.45" customHeight="1"/>
    <row r="175" s="65" customFormat="1" ht="14.45" customHeight="1"/>
    <row r="176" s="65" customFormat="1" ht="14.45" customHeight="1"/>
    <row r="177" spans="3:13" ht="14.45" customHeight="1"/>
    <row r="178" spans="3:13" ht="14.45" customHeight="1"/>
    <row r="179" spans="3:13" ht="14.45" customHeight="1"/>
    <row r="180" spans="3:13" ht="14.45" customHeight="1"/>
    <row r="181" spans="3:13" ht="14.45" customHeight="1"/>
    <row r="182" spans="3:13" ht="14.45" customHeight="1">
      <c r="C182" s="47"/>
      <c r="D182" s="47"/>
      <c r="E182" s="47"/>
      <c r="F182" s="47"/>
      <c r="G182" s="47"/>
      <c r="H182" s="47"/>
      <c r="I182" s="47"/>
      <c r="J182" s="47"/>
      <c r="K182" s="47"/>
      <c r="L182" s="47"/>
      <c r="M182" s="47"/>
    </row>
    <row r="183" spans="3:13" ht="14.45" customHeight="1">
      <c r="C183" s="87"/>
      <c r="D183" s="87"/>
      <c r="E183" s="87"/>
      <c r="F183" s="87"/>
      <c r="G183" s="87"/>
      <c r="H183" s="87"/>
      <c r="I183" s="87"/>
      <c r="J183" s="87"/>
      <c r="K183" s="87"/>
      <c r="L183" s="87"/>
      <c r="M183" s="87"/>
    </row>
    <row r="184" spans="3:13" ht="14.45" customHeight="1"/>
    <row r="185" spans="3:13" ht="14.45" customHeight="1"/>
    <row r="186" spans="3:13" ht="14.45" customHeight="1"/>
    <row r="187" spans="3:13" ht="14.45" customHeight="1"/>
    <row r="188" spans="3:13" ht="14.45" customHeight="1"/>
    <row r="189" spans="3:13" ht="14.45" customHeight="1"/>
    <row r="190" spans="3:13" ht="14.45" customHeight="1"/>
    <row r="191" spans="3:13" ht="14.45" customHeight="1"/>
    <row r="192" spans="3:13" ht="14.45" customHeight="1"/>
    <row r="193" spans="3:19" s="47" customFormat="1" ht="14.45" customHeight="1">
      <c r="C193" s="65"/>
      <c r="D193" s="65"/>
      <c r="E193" s="65"/>
      <c r="F193" s="65"/>
      <c r="G193" s="65"/>
      <c r="H193" s="65"/>
      <c r="I193" s="65"/>
      <c r="J193" s="65"/>
      <c r="K193" s="65"/>
      <c r="L193" s="65"/>
      <c r="M193" s="65"/>
      <c r="N193" s="65"/>
      <c r="O193" s="65"/>
      <c r="P193" s="65"/>
      <c r="Q193" s="65"/>
      <c r="R193" s="65"/>
      <c r="S193" s="65"/>
    </row>
    <row r="194" spans="3:19" s="87" customFormat="1" ht="12.95" customHeight="1">
      <c r="C194" s="65"/>
      <c r="D194" s="65"/>
      <c r="E194" s="65"/>
      <c r="F194" s="65"/>
      <c r="G194" s="65"/>
      <c r="H194" s="65"/>
      <c r="I194" s="65"/>
      <c r="J194" s="65"/>
      <c r="K194" s="65"/>
      <c r="L194" s="65"/>
      <c r="M194" s="65"/>
      <c r="N194" s="47"/>
      <c r="O194" s="47"/>
      <c r="P194" s="47"/>
      <c r="Q194" s="47"/>
      <c r="R194" s="47"/>
      <c r="S194" s="47"/>
    </row>
    <row r="195" spans="3:19" ht="18" customHeight="1">
      <c r="N195" s="87"/>
      <c r="O195" s="87"/>
      <c r="P195" s="87"/>
      <c r="Q195" s="87"/>
      <c r="R195" s="87"/>
      <c r="S195" s="87"/>
    </row>
    <row r="196" spans="3:19" ht="27" customHeight="1"/>
    <row r="197" spans="3:19" ht="13.5" customHeight="1"/>
    <row r="198" spans="3:19" ht="13.5" customHeight="1"/>
    <row r="199" spans="3:19" ht="13.5" customHeight="1"/>
    <row r="200" spans="3:19" ht="13.5" customHeight="1"/>
    <row r="201" spans="3:19" ht="13.5" customHeight="1"/>
    <row r="202" spans="3:19" ht="13.5" customHeight="1"/>
    <row r="203" spans="3:19" ht="13.5" customHeight="1"/>
    <row r="204" spans="3:19" ht="13.5" customHeight="1"/>
    <row r="205" spans="3:19" ht="13.5" customHeight="1"/>
    <row r="206" spans="3:19" ht="13.5" customHeight="1"/>
    <row r="207" spans="3:19" ht="13.5" customHeight="1"/>
    <row r="208" spans="3:19" ht="13.5" customHeight="1"/>
    <row r="209" s="65" customFormat="1" ht="13.5" customHeight="1"/>
    <row r="210" s="65" customFormat="1" ht="13.5" customHeight="1"/>
    <row r="211" s="65" customFormat="1" ht="13.5" customHeight="1"/>
    <row r="212" s="65" customFormat="1" ht="13.5" customHeight="1"/>
    <row r="213" s="65" customFormat="1" ht="13.5" customHeight="1"/>
    <row r="214" s="65" customFormat="1" ht="13.5" customHeight="1"/>
    <row r="215" s="65" customFormat="1" ht="13.5" customHeight="1"/>
    <row r="216" s="65" customFormat="1" ht="13.5" customHeight="1"/>
    <row r="217" s="65" customFormat="1" ht="13.5" customHeight="1"/>
    <row r="218" s="65" customFormat="1" ht="13.5" customHeight="1"/>
    <row r="219" s="65" customFormat="1" ht="13.5" customHeight="1"/>
    <row r="220" s="65" customFormat="1" ht="13.5" customHeight="1"/>
    <row r="221" s="65" customFormat="1" ht="13.5" customHeight="1"/>
    <row r="222" s="65" customFormat="1" ht="13.5" customHeight="1"/>
    <row r="223" s="65" customFormat="1" ht="13.5" customHeight="1"/>
    <row r="224" s="65" customFormat="1" ht="13.5" customHeight="1"/>
    <row r="225" s="65" customFormat="1" ht="13.5" customHeight="1"/>
    <row r="226" s="65" customFormat="1" ht="13.5" customHeight="1"/>
    <row r="227" s="65" customFormat="1" ht="13.5" customHeight="1"/>
    <row r="228" s="65" customFormat="1" ht="13.5" customHeight="1"/>
    <row r="229" s="65" customFormat="1" ht="13.5" customHeight="1"/>
    <row r="230" s="65" customFormat="1" ht="13.5" customHeight="1"/>
    <row r="231" s="65" customFormat="1" ht="13.5" customHeight="1"/>
    <row r="232" s="65" customFormat="1" ht="13.5" customHeight="1"/>
    <row r="233" s="65" customFormat="1" ht="13.5" customHeight="1"/>
    <row r="234" s="65" customFormat="1" ht="13.5" customHeight="1"/>
    <row r="235" s="65" customFormat="1" ht="13.5" customHeight="1"/>
    <row r="236" s="65" customFormat="1" ht="13.5" customHeight="1"/>
    <row r="237" s="65" customFormat="1" ht="13.5" customHeight="1"/>
    <row r="238" s="65" customFormat="1" ht="13.5" customHeight="1"/>
    <row r="239" s="65" customFormat="1" ht="13.5" customHeight="1"/>
    <row r="240" s="65" customFormat="1" ht="13.5" customHeight="1"/>
    <row r="241" spans="3:19" ht="13.5" customHeight="1"/>
    <row r="242" spans="3:19" ht="13.5" customHeight="1">
      <c r="C242" s="13"/>
      <c r="D242" s="13"/>
      <c r="E242" s="13"/>
      <c r="F242" s="13"/>
      <c r="G242" s="13"/>
      <c r="H242" s="13"/>
      <c r="I242" s="13"/>
      <c r="J242" s="13"/>
      <c r="K242" s="13"/>
      <c r="L242" s="13"/>
      <c r="M242" s="13"/>
    </row>
    <row r="243" spans="3:19" ht="13.5" customHeight="1"/>
    <row r="244" spans="3:19" ht="13.5" customHeight="1">
      <c r="C244" s="88"/>
      <c r="D244" s="88"/>
      <c r="E244" s="88"/>
      <c r="F244" s="88"/>
      <c r="G244" s="88"/>
      <c r="H244" s="88"/>
      <c r="I244" s="88"/>
      <c r="J244" s="88"/>
      <c r="K244" s="88"/>
      <c r="L244" s="88"/>
      <c r="M244" s="47"/>
    </row>
    <row r="245" spans="3:19" ht="13.5" customHeight="1">
      <c r="C245" s="88"/>
      <c r="D245" s="88"/>
      <c r="E245" s="88"/>
      <c r="F245" s="88"/>
      <c r="G245" s="88"/>
      <c r="H245" s="88"/>
      <c r="I245" s="88"/>
      <c r="J245" s="88"/>
      <c r="K245" s="88"/>
      <c r="L245" s="88"/>
      <c r="M245" s="47"/>
    </row>
    <row r="246" spans="3:19" ht="13.5" customHeight="1">
      <c r="C246" s="88"/>
      <c r="D246" s="88"/>
      <c r="E246" s="88"/>
      <c r="F246" s="88"/>
      <c r="G246" s="88"/>
      <c r="H246" s="88"/>
      <c r="I246" s="88"/>
      <c r="J246" s="88"/>
      <c r="K246" s="88"/>
      <c r="L246" s="88"/>
      <c r="M246" s="47"/>
    </row>
    <row r="247" spans="3:19" ht="13.5" customHeight="1">
      <c r="C247" s="88"/>
      <c r="D247" s="88"/>
      <c r="E247" s="88"/>
      <c r="F247" s="88"/>
      <c r="G247" s="88"/>
      <c r="H247" s="88"/>
      <c r="I247" s="88"/>
      <c r="J247" s="88"/>
      <c r="K247" s="88"/>
      <c r="L247" s="88"/>
      <c r="M247" s="47"/>
    </row>
    <row r="248" spans="3:19" ht="13.5" customHeight="1">
      <c r="C248" s="88"/>
      <c r="D248" s="88"/>
      <c r="E248" s="88"/>
      <c r="F248" s="88"/>
      <c r="G248" s="88"/>
      <c r="H248" s="88"/>
      <c r="I248" s="88"/>
      <c r="J248" s="88"/>
      <c r="K248" s="88"/>
      <c r="L248" s="88"/>
      <c r="M248" s="47"/>
    </row>
    <row r="249" spans="3:19" ht="13.5" customHeight="1">
      <c r="C249" s="88"/>
      <c r="D249" s="88"/>
      <c r="E249" s="88"/>
      <c r="F249" s="88"/>
      <c r="G249" s="88"/>
      <c r="H249" s="88"/>
      <c r="I249" s="88"/>
      <c r="J249" s="88"/>
      <c r="K249" s="88"/>
      <c r="L249" s="88"/>
      <c r="M249" s="47"/>
    </row>
    <row r="250" spans="3:19" ht="13.5" customHeight="1">
      <c r="C250" s="88"/>
      <c r="D250" s="88"/>
      <c r="E250" s="88"/>
      <c r="F250" s="88"/>
      <c r="G250" s="88"/>
      <c r="H250" s="88"/>
      <c r="I250" s="88"/>
      <c r="J250" s="88"/>
      <c r="K250" s="88"/>
      <c r="L250" s="88"/>
    </row>
    <row r="251" spans="3:19" ht="13.5" customHeight="1">
      <c r="C251" s="88"/>
      <c r="D251" s="88"/>
      <c r="E251" s="88"/>
      <c r="F251" s="88"/>
      <c r="G251" s="88"/>
      <c r="H251" s="88"/>
      <c r="I251" s="88"/>
      <c r="J251" s="88"/>
      <c r="K251" s="88"/>
      <c r="L251" s="88"/>
    </row>
    <row r="252" spans="3:19" ht="13.5" customHeight="1">
      <c r="C252" s="88"/>
      <c r="D252" s="88"/>
      <c r="E252" s="88"/>
      <c r="F252" s="88"/>
      <c r="G252" s="88"/>
      <c r="H252" s="88"/>
      <c r="I252" s="88"/>
      <c r="J252" s="88"/>
      <c r="K252" s="88"/>
      <c r="L252" s="88"/>
      <c r="M252" s="47"/>
    </row>
    <row r="253" spans="3:19" s="13" customFormat="1" ht="13.5" customHeight="1">
      <c r="C253" s="88"/>
      <c r="D253" s="88"/>
      <c r="E253" s="88"/>
      <c r="F253" s="88"/>
      <c r="G253" s="88"/>
      <c r="H253" s="88"/>
      <c r="I253" s="88"/>
      <c r="J253" s="88"/>
      <c r="K253" s="88"/>
      <c r="L253" s="88"/>
      <c r="M253" s="47"/>
      <c r="N253" s="65"/>
      <c r="O253" s="65"/>
      <c r="P253" s="65"/>
      <c r="Q253" s="65"/>
      <c r="R253" s="65"/>
      <c r="S253" s="65"/>
    </row>
    <row r="254" spans="3:19" ht="15" customHeight="1">
      <c r="C254" s="47"/>
      <c r="D254" s="47"/>
      <c r="E254" s="47"/>
      <c r="F254" s="47"/>
      <c r="G254" s="47"/>
      <c r="H254" s="47"/>
      <c r="I254" s="47"/>
      <c r="J254" s="47"/>
      <c r="K254" s="47"/>
      <c r="L254" s="47"/>
      <c r="M254" s="47"/>
      <c r="N254" s="13"/>
      <c r="O254" s="13"/>
      <c r="P254" s="13"/>
      <c r="Q254" s="13"/>
      <c r="R254" s="13"/>
      <c r="S254" s="13"/>
    </row>
    <row r="255" spans="3:19" s="47" customFormat="1" ht="18" customHeight="1">
      <c r="C255" s="65"/>
      <c r="D255" s="65"/>
      <c r="E255" s="65"/>
      <c r="F255" s="65"/>
      <c r="G255" s="65"/>
      <c r="H255" s="65"/>
      <c r="I255" s="65"/>
      <c r="J255" s="65"/>
      <c r="K255" s="65"/>
      <c r="L255" s="65"/>
      <c r="M255" s="65"/>
      <c r="N255" s="65"/>
      <c r="O255" s="65"/>
      <c r="P255" s="65"/>
      <c r="Q255" s="65"/>
      <c r="R255" s="65"/>
      <c r="S255" s="65"/>
    </row>
    <row r="256" spans="3:19" s="47" customFormat="1" ht="18" customHeight="1">
      <c r="C256" s="65"/>
      <c r="D256" s="65"/>
      <c r="E256" s="65"/>
      <c r="F256" s="65"/>
      <c r="G256" s="65"/>
      <c r="H256" s="65"/>
      <c r="I256" s="65"/>
      <c r="J256" s="65"/>
      <c r="K256" s="65"/>
      <c r="L256" s="65"/>
      <c r="M256" s="65"/>
    </row>
    <row r="257" spans="3:19" s="47" customFormat="1" ht="18" customHeight="1">
      <c r="C257" s="65"/>
      <c r="D257" s="65"/>
      <c r="E257" s="65"/>
      <c r="F257" s="65"/>
      <c r="G257" s="65"/>
      <c r="H257" s="65"/>
      <c r="I257" s="65"/>
      <c r="J257" s="65"/>
      <c r="K257" s="65"/>
      <c r="L257" s="65"/>
      <c r="M257" s="65"/>
    </row>
    <row r="258" spans="3:19" s="47" customFormat="1" ht="18" customHeight="1">
      <c r="C258" s="65"/>
      <c r="D258" s="65"/>
      <c r="E258" s="65"/>
      <c r="F258" s="65"/>
      <c r="G258" s="65"/>
      <c r="H258" s="65"/>
      <c r="I258" s="65"/>
      <c r="J258" s="65"/>
      <c r="K258" s="65"/>
      <c r="L258" s="65"/>
      <c r="M258" s="65"/>
    </row>
    <row r="259" spans="3:19" s="47" customFormat="1" ht="18" customHeight="1">
      <c r="C259" s="65"/>
      <c r="D259" s="65"/>
      <c r="E259" s="65"/>
      <c r="F259" s="65"/>
      <c r="G259" s="65"/>
      <c r="H259" s="65"/>
      <c r="I259" s="65"/>
      <c r="J259" s="65"/>
      <c r="K259" s="65"/>
      <c r="L259" s="65"/>
      <c r="M259" s="65"/>
    </row>
    <row r="260" spans="3:19" s="47" customFormat="1" ht="18" customHeight="1">
      <c r="C260" s="65"/>
      <c r="D260" s="65"/>
      <c r="E260" s="65"/>
      <c r="F260" s="65"/>
      <c r="G260" s="65"/>
      <c r="H260" s="65"/>
      <c r="I260" s="65"/>
      <c r="J260" s="65"/>
      <c r="K260" s="65"/>
      <c r="L260" s="65"/>
      <c r="M260" s="65"/>
    </row>
    <row r="261" spans="3:19" ht="18" customHeight="1">
      <c r="N261" s="47"/>
      <c r="O261" s="47"/>
      <c r="P261" s="47"/>
      <c r="Q261" s="47"/>
      <c r="R261" s="47"/>
      <c r="S261" s="47"/>
    </row>
    <row r="263" spans="3:19" s="47" customFormat="1" ht="18" customHeight="1">
      <c r="C263" s="65"/>
      <c r="D263" s="65"/>
      <c r="E263" s="65"/>
      <c r="F263" s="65"/>
      <c r="G263" s="65"/>
      <c r="H263" s="65"/>
      <c r="I263" s="65"/>
      <c r="J263" s="65"/>
      <c r="K263" s="65"/>
      <c r="L263" s="65"/>
      <c r="M263" s="65"/>
      <c r="N263" s="65"/>
      <c r="O263" s="65"/>
      <c r="P263" s="65"/>
      <c r="Q263" s="65"/>
      <c r="R263" s="65"/>
      <c r="S263" s="65"/>
    </row>
    <row r="264" spans="3:19" s="47" customFormat="1" ht="18" customHeight="1">
      <c r="C264" s="65"/>
      <c r="D264" s="65"/>
      <c r="E264" s="65"/>
      <c r="F264" s="65"/>
      <c r="G264" s="65"/>
      <c r="H264" s="65"/>
      <c r="I264" s="65"/>
      <c r="J264" s="65"/>
      <c r="K264" s="65"/>
      <c r="L264" s="65"/>
      <c r="M264" s="65"/>
    </row>
    <row r="265" spans="3:19" s="47" customFormat="1" ht="18" customHeight="1">
      <c r="C265" s="65"/>
      <c r="D265" s="65"/>
      <c r="E265" s="65"/>
      <c r="F265" s="65"/>
      <c r="G265" s="65"/>
      <c r="H265" s="65"/>
      <c r="I265" s="65"/>
      <c r="J265" s="65"/>
      <c r="K265" s="65"/>
      <c r="L265" s="65"/>
      <c r="M265" s="65"/>
    </row>
    <row r="266" spans="3:19" ht="18" customHeight="1">
      <c r="N266" s="47"/>
      <c r="O266" s="47"/>
      <c r="P266" s="47"/>
      <c r="Q266" s="47"/>
      <c r="R266" s="47"/>
      <c r="S266" s="47"/>
    </row>
    <row r="267" spans="3:19" ht="15" customHeight="1"/>
    <row r="268" spans="3:19" ht="15" customHeight="1"/>
    <row r="269" spans="3:19" ht="15" customHeight="1"/>
    <row r="270" spans="3:19" ht="15" customHeight="1"/>
    <row r="271" spans="3:19" ht="15" customHeight="1"/>
    <row r="272" spans="3:19"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mergeCells count="80">
    <mergeCell ref="N81:O81"/>
    <mergeCell ref="N82:O82"/>
    <mergeCell ref="N84:O84"/>
    <mergeCell ref="N83:O83"/>
    <mergeCell ref="N74:O74"/>
    <mergeCell ref="N78:O78"/>
    <mergeCell ref="N79:O79"/>
    <mergeCell ref="N80:O80"/>
    <mergeCell ref="N75:O75"/>
    <mergeCell ref="N76:O76"/>
    <mergeCell ref="N77:O77"/>
    <mergeCell ref="N68:O68"/>
    <mergeCell ref="N69:O69"/>
    <mergeCell ref="N70:O70"/>
    <mergeCell ref="N71:O71"/>
    <mergeCell ref="N72:O72"/>
    <mergeCell ref="N73:O73"/>
    <mergeCell ref="N53:O53"/>
    <mergeCell ref="N54:O54"/>
    <mergeCell ref="N67:O67"/>
    <mergeCell ref="N56:O56"/>
    <mergeCell ref="N57:O57"/>
    <mergeCell ref="N58:O58"/>
    <mergeCell ref="N59:O59"/>
    <mergeCell ref="N60:O60"/>
    <mergeCell ref="N61:O61"/>
    <mergeCell ref="N55:O55"/>
    <mergeCell ref="N62:O62"/>
    <mergeCell ref="N63:O63"/>
    <mergeCell ref="N64:O64"/>
    <mergeCell ref="N65:O65"/>
    <mergeCell ref="N66:O66"/>
    <mergeCell ref="C1:O1"/>
    <mergeCell ref="C2:O2"/>
    <mergeCell ref="N50:O50"/>
    <mergeCell ref="N51:O51"/>
    <mergeCell ref="C46:O46"/>
    <mergeCell ref="N31:O31"/>
    <mergeCell ref="N40:O40"/>
    <mergeCell ref="N14:O14"/>
    <mergeCell ref="N18:O18"/>
    <mergeCell ref="N29:O29"/>
    <mergeCell ref="N28:O28"/>
    <mergeCell ref="N17:O17"/>
    <mergeCell ref="N16:O16"/>
    <mergeCell ref="N15:O15"/>
    <mergeCell ref="N27:O27"/>
    <mergeCell ref="N12:O12"/>
    <mergeCell ref="N37:O37"/>
    <mergeCell ref="N13:O13"/>
    <mergeCell ref="N52:O52"/>
    <mergeCell ref="C44:O44"/>
    <mergeCell ref="C45:O45"/>
    <mergeCell ref="N24:O24"/>
    <mergeCell ref="N25:O25"/>
    <mergeCell ref="N26:O26"/>
    <mergeCell ref="C47:O47"/>
    <mergeCell ref="C49:M49"/>
    <mergeCell ref="N49:O49"/>
    <mergeCell ref="N7:O7"/>
    <mergeCell ref="N8:O8"/>
    <mergeCell ref="N9:O9"/>
    <mergeCell ref="N10:O10"/>
    <mergeCell ref="N11:O11"/>
    <mergeCell ref="N6:P6"/>
    <mergeCell ref="B6:M6"/>
    <mergeCell ref="N38:O38"/>
    <mergeCell ref="N39:O39"/>
    <mergeCell ref="N41:O41"/>
    <mergeCell ref="N32:O32"/>
    <mergeCell ref="N33:O33"/>
    <mergeCell ref="N34:O34"/>
    <mergeCell ref="N35:O35"/>
    <mergeCell ref="N36:O36"/>
    <mergeCell ref="N30:O30"/>
    <mergeCell ref="N19:O19"/>
    <mergeCell ref="N20:O20"/>
    <mergeCell ref="N21:O21"/>
    <mergeCell ref="N22:O22"/>
    <mergeCell ref="N23:O23"/>
  </mergeCells>
  <phoneticPr fontId="4"/>
  <printOptions horizontalCentered="1"/>
  <pageMargins left="0" right="0" top="0.78740157480314965" bottom="0.39370078740157483" header="0.51181102362204722" footer="0.51181102362204722"/>
  <pageSetup paperSize="9" orientation="portrait" cellComments="asDisplayed" r:id="rId1"/>
  <headerFooter alignWithMargins="0"/>
  <rowBreaks count="2" manualBreakCount="2">
    <brk id="138" max="16383" man="1"/>
    <brk id="19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A295"/>
  <sheetViews>
    <sheetView showGridLines="0" zoomScaleNormal="100" zoomScaleSheetLayoutView="120" workbookViewId="0"/>
  </sheetViews>
  <sheetFormatPr defaultRowHeight="18" customHeight="1" outlineLevelRow="1"/>
  <cols>
    <col min="1" max="1" width="1" style="1" customWidth="1" collapsed="1"/>
    <col min="2" max="2" width="0.5" style="1" customWidth="1" collapsed="1"/>
    <col min="3" max="11" width="3.125" style="1" customWidth="1" collapsed="1"/>
    <col min="12" max="12" width="3" style="1" customWidth="1" collapsed="1"/>
    <col min="13" max="13" width="2.875" style="1" customWidth="1" collapsed="1"/>
    <col min="14" max="15" width="8.375" style="1" customWidth="1" collapsed="1"/>
    <col min="16" max="16" width="0.5" style="1" customWidth="1" collapsed="1"/>
    <col min="17" max="17" width="16.125" style="1" customWidth="1" collapsed="1"/>
    <col min="18" max="18" width="0.5" style="1" customWidth="1" collapsed="1"/>
    <col min="19" max="19" width="16.125" style="1" customWidth="1" collapsed="1"/>
    <col min="20" max="20" width="0.5" style="1" customWidth="1" collapsed="1"/>
    <col min="21" max="21" width="1" style="1" customWidth="1" collapsed="1"/>
    <col min="22" max="16384" width="9" style="1" collapsed="1"/>
  </cols>
  <sheetData>
    <row r="1" spans="2:22" ht="18" customHeight="1">
      <c r="C1" s="374" t="s">
        <v>66</v>
      </c>
      <c r="D1" s="374"/>
      <c r="E1" s="374"/>
      <c r="F1" s="374"/>
      <c r="G1" s="374"/>
      <c r="H1" s="374"/>
      <c r="I1" s="374"/>
      <c r="J1" s="374"/>
      <c r="K1" s="374"/>
      <c r="L1" s="374"/>
      <c r="M1" s="374"/>
      <c r="N1" s="374"/>
      <c r="O1" s="374"/>
      <c r="P1" s="374"/>
      <c r="Q1" s="374"/>
      <c r="R1" s="374"/>
      <c r="S1" s="374"/>
      <c r="T1" s="64"/>
    </row>
    <row r="2" spans="2:22" ht="18.75" customHeight="1">
      <c r="C2" s="375" t="s">
        <v>67</v>
      </c>
      <c r="D2" s="375"/>
      <c r="E2" s="375"/>
      <c r="F2" s="375"/>
      <c r="G2" s="375"/>
      <c r="H2" s="375"/>
      <c r="I2" s="375"/>
      <c r="J2" s="375"/>
      <c r="K2" s="375"/>
      <c r="L2" s="375"/>
      <c r="M2" s="375"/>
      <c r="N2" s="375"/>
      <c r="O2" s="375"/>
      <c r="P2" s="375"/>
      <c r="Q2" s="375"/>
      <c r="R2" s="375"/>
      <c r="S2" s="375"/>
      <c r="T2" s="109"/>
    </row>
    <row r="3" spans="2:22" ht="14.45" customHeight="1">
      <c r="D3" s="89"/>
      <c r="E3" s="89"/>
      <c r="F3" s="89"/>
      <c r="G3" s="89"/>
      <c r="H3" s="89"/>
      <c r="I3" s="89"/>
      <c r="J3" s="89"/>
      <c r="K3" s="89"/>
      <c r="L3" s="89"/>
      <c r="M3" s="89" t="str">
        <f>" 自　" &amp; V6</f>
        <v xml:space="preserve"> 自　令和3年4月1日</v>
      </c>
      <c r="O3" s="89"/>
      <c r="P3" s="89"/>
      <c r="Q3" s="89"/>
      <c r="R3" s="89"/>
      <c r="S3" s="89"/>
      <c r="T3" s="89"/>
    </row>
    <row r="4" spans="2:22" ht="14.45" customHeight="1">
      <c r="D4" s="89"/>
      <c r="E4" s="89"/>
      <c r="F4" s="89"/>
      <c r="G4" s="89"/>
      <c r="H4" s="89"/>
      <c r="I4" s="89"/>
      <c r="M4" s="197" t="str">
        <f>" 至　" &amp; V7</f>
        <v xml:space="preserve"> 至　令和4年3月31日</v>
      </c>
      <c r="O4" s="89"/>
      <c r="P4" s="89"/>
      <c r="Q4" s="89"/>
      <c r="R4" s="89"/>
      <c r="S4" s="89"/>
      <c r="T4" s="89"/>
    </row>
    <row r="5" spans="2:22" ht="15.75" customHeight="1" thickBot="1">
      <c r="C5" s="13" t="str">
        <f>IF(C30=0, "",C30)</f>
        <v/>
      </c>
      <c r="D5" s="13"/>
      <c r="E5" s="89"/>
      <c r="F5" s="89"/>
      <c r="G5" s="89"/>
      <c r="H5" s="89"/>
      <c r="I5" s="89"/>
      <c r="J5" s="89"/>
      <c r="K5" s="89"/>
      <c r="L5" s="89"/>
      <c r="M5" s="89"/>
      <c r="N5" s="89"/>
      <c r="O5" s="68"/>
      <c r="P5" s="68"/>
      <c r="Q5" s="89"/>
      <c r="R5" s="89"/>
      <c r="S5" s="68" t="str">
        <f>"（単位：" &amp; V5 &amp; "）"</f>
        <v>（単位：千円）</v>
      </c>
      <c r="T5" s="68"/>
      <c r="V5" s="14" t="str">
        <f>IF(S30=1000,"千円",IF(S30=1000000,"百万円","円"))</f>
        <v>千円</v>
      </c>
    </row>
    <row r="6" spans="2:22" ht="12.75" customHeight="1">
      <c r="B6" s="431" t="s">
        <v>1</v>
      </c>
      <c r="C6" s="432"/>
      <c r="D6" s="432"/>
      <c r="E6" s="432"/>
      <c r="F6" s="432"/>
      <c r="G6" s="432"/>
      <c r="H6" s="432"/>
      <c r="I6" s="432"/>
      <c r="J6" s="432"/>
      <c r="K6" s="432"/>
      <c r="L6" s="432"/>
      <c r="M6" s="433"/>
      <c r="N6" s="437" t="s">
        <v>68</v>
      </c>
      <c r="O6" s="432"/>
      <c r="P6" s="432"/>
      <c r="Q6" s="188"/>
      <c r="R6" s="188"/>
      <c r="S6" s="188"/>
      <c r="T6" s="189"/>
      <c r="V6" s="14" t="str">
        <f>TEXT(C28,"ggge年m月d日")</f>
        <v>令和3年4月1日</v>
      </c>
    </row>
    <row r="7" spans="2:22" ht="29.25" customHeight="1" thickBot="1">
      <c r="B7" s="434"/>
      <c r="C7" s="435"/>
      <c r="D7" s="435"/>
      <c r="E7" s="435"/>
      <c r="F7" s="435"/>
      <c r="G7" s="435"/>
      <c r="H7" s="435"/>
      <c r="I7" s="435"/>
      <c r="J7" s="435"/>
      <c r="K7" s="435"/>
      <c r="L7" s="435"/>
      <c r="M7" s="436"/>
      <c r="N7" s="438"/>
      <c r="O7" s="435"/>
      <c r="P7" s="435"/>
      <c r="Q7" s="441" t="s">
        <v>69</v>
      </c>
      <c r="R7" s="442"/>
      <c r="S7" s="441" t="s">
        <v>70</v>
      </c>
      <c r="T7" s="443"/>
      <c r="V7" s="14" t="str">
        <f>TEXT(C29,"ggge年m月d日")</f>
        <v>令和4年3月31日</v>
      </c>
    </row>
    <row r="8" spans="2:22" ht="13.5">
      <c r="B8" s="248"/>
      <c r="C8" s="214" t="s">
        <v>71</v>
      </c>
      <c r="D8" s="137"/>
      <c r="E8" s="166"/>
      <c r="F8" s="166"/>
      <c r="G8" s="166"/>
      <c r="H8" s="166"/>
      <c r="I8" s="166"/>
      <c r="J8" s="166"/>
      <c r="K8" s="166"/>
      <c r="L8" s="166"/>
      <c r="M8" s="239"/>
      <c r="N8" s="429">
        <f>IF(ABS(N33)&lt;$S$30,IF(ABS(N33)&gt;0,0,"-"),ROUND(N33/$S$30,0))</f>
        <v>7995919</v>
      </c>
      <c r="O8" s="411"/>
      <c r="P8" s="118"/>
      <c r="Q8" s="111">
        <f>IF(ABS(Q33)&lt;$S$30,IF(ABS(Q33)&gt;0,0,"-"),ROUND(Q33/$S$30,0))</f>
        <v>14779744</v>
      </c>
      <c r="R8" s="168"/>
      <c r="S8" s="111">
        <f t="shared" ref="S8:S18" si="0">IF(ABS(S33)&lt;$S$30,IF(ABS(S33)&gt;0,0,"-"),ROUND(S33/$S$30,0))</f>
        <v>-6783826</v>
      </c>
      <c r="T8" s="224"/>
    </row>
    <row r="9" spans="2:22" ht="13.5">
      <c r="B9" s="250"/>
      <c r="C9" s="52"/>
      <c r="D9" s="52" t="s">
        <v>72</v>
      </c>
      <c r="E9" s="148"/>
      <c r="F9" s="148"/>
      <c r="G9" s="148"/>
      <c r="H9" s="148"/>
      <c r="I9" s="148"/>
      <c r="J9" s="148"/>
      <c r="K9" s="148"/>
      <c r="L9" s="148"/>
      <c r="M9" s="240"/>
      <c r="N9" s="430">
        <f>S9</f>
        <v>-3640071</v>
      </c>
      <c r="O9" s="413"/>
      <c r="P9" s="117"/>
      <c r="Q9" s="439"/>
      <c r="R9" s="440"/>
      <c r="S9" s="116">
        <f t="shared" si="0"/>
        <v>-3640071</v>
      </c>
      <c r="T9" s="210"/>
    </row>
    <row r="10" spans="2:22" ht="13.5">
      <c r="B10" s="248"/>
      <c r="C10" s="13"/>
      <c r="D10" s="13" t="s">
        <v>73</v>
      </c>
      <c r="E10" s="113"/>
      <c r="F10" s="113"/>
      <c r="G10" s="113"/>
      <c r="H10" s="113"/>
      <c r="I10" s="113"/>
      <c r="J10" s="113"/>
      <c r="K10" s="113"/>
      <c r="L10" s="113"/>
      <c r="M10" s="184"/>
      <c r="N10" s="429">
        <f>S10</f>
        <v>4169803</v>
      </c>
      <c r="O10" s="411"/>
      <c r="P10" s="118"/>
      <c r="Q10" s="448"/>
      <c r="R10" s="449"/>
      <c r="S10" s="111">
        <f t="shared" si="0"/>
        <v>4169803</v>
      </c>
      <c r="T10" s="210"/>
    </row>
    <row r="11" spans="2:22" ht="13.5">
      <c r="B11" s="248"/>
      <c r="C11" s="119"/>
      <c r="D11" s="13"/>
      <c r="E11" s="119" t="s">
        <v>74</v>
      </c>
      <c r="F11" s="119"/>
      <c r="G11" s="119"/>
      <c r="H11" s="119"/>
      <c r="I11" s="119"/>
      <c r="J11" s="119"/>
      <c r="K11" s="119"/>
      <c r="L11" s="119"/>
      <c r="M11" s="241"/>
      <c r="N11" s="429">
        <f>S11</f>
        <v>3406108</v>
      </c>
      <c r="O11" s="411"/>
      <c r="P11" s="118"/>
      <c r="Q11" s="448"/>
      <c r="R11" s="449"/>
      <c r="S11" s="111">
        <f t="shared" si="0"/>
        <v>3406108</v>
      </c>
      <c r="T11" s="210"/>
    </row>
    <row r="12" spans="2:22" ht="13.5">
      <c r="B12" s="248"/>
      <c r="C12" s="137"/>
      <c r="D12" s="155"/>
      <c r="E12" s="155" t="s">
        <v>75</v>
      </c>
      <c r="F12" s="155"/>
      <c r="G12" s="155"/>
      <c r="H12" s="155"/>
      <c r="I12" s="155"/>
      <c r="J12" s="155"/>
      <c r="K12" s="155"/>
      <c r="L12" s="155"/>
      <c r="M12" s="242"/>
      <c r="N12" s="429">
        <f>S12</f>
        <v>763695</v>
      </c>
      <c r="O12" s="411"/>
      <c r="P12" s="118"/>
      <c r="Q12" s="448"/>
      <c r="R12" s="449"/>
      <c r="S12" s="125">
        <f t="shared" si="0"/>
        <v>763695</v>
      </c>
      <c r="T12" s="210"/>
    </row>
    <row r="13" spans="2:22" ht="13.5">
      <c r="B13" s="252"/>
      <c r="C13" s="114"/>
      <c r="D13" s="167" t="s">
        <v>76</v>
      </c>
      <c r="E13" s="150"/>
      <c r="F13" s="150"/>
      <c r="G13" s="151"/>
      <c r="H13" s="151"/>
      <c r="I13" s="151"/>
      <c r="J13" s="151"/>
      <c r="K13" s="151"/>
      <c r="L13" s="151"/>
      <c r="M13" s="243"/>
      <c r="N13" s="467">
        <f>S13</f>
        <v>529732</v>
      </c>
      <c r="O13" s="424"/>
      <c r="P13" s="121"/>
      <c r="Q13" s="465"/>
      <c r="R13" s="466"/>
      <c r="S13" s="120">
        <f t="shared" si="0"/>
        <v>529732</v>
      </c>
      <c r="T13" s="222"/>
    </row>
    <row r="14" spans="2:22" ht="13.5">
      <c r="B14" s="248"/>
      <c r="C14" s="52"/>
      <c r="D14" s="122" t="s">
        <v>77</v>
      </c>
      <c r="E14" s="122"/>
      <c r="F14" s="122"/>
      <c r="G14" s="119"/>
      <c r="H14" s="119"/>
      <c r="I14" s="119"/>
      <c r="J14" s="119"/>
      <c r="K14" s="119"/>
      <c r="L14" s="119"/>
      <c r="M14" s="241"/>
      <c r="N14" s="439"/>
      <c r="O14" s="450"/>
      <c r="P14" s="440"/>
      <c r="Q14" s="116">
        <f t="shared" ref="Q14:Q23" si="1">IF(ABS(Q39)&lt;$S$30,IF(ABS(Q39)&gt;0,0,"-"),ROUND(Q39/$S$30,0))</f>
        <v>113067</v>
      </c>
      <c r="R14" s="152"/>
      <c r="S14" s="116">
        <f t="shared" si="0"/>
        <v>-113067</v>
      </c>
      <c r="T14" s="222"/>
    </row>
    <row r="15" spans="2:22" ht="13.5">
      <c r="B15" s="248"/>
      <c r="C15" s="52"/>
      <c r="D15" s="122"/>
      <c r="E15" s="122" t="s">
        <v>78</v>
      </c>
      <c r="F15" s="119"/>
      <c r="G15" s="119"/>
      <c r="H15" s="119"/>
      <c r="I15" s="119"/>
      <c r="J15" s="119"/>
      <c r="K15" s="119"/>
      <c r="L15" s="119"/>
      <c r="M15" s="241"/>
      <c r="N15" s="448"/>
      <c r="O15" s="456"/>
      <c r="P15" s="449"/>
      <c r="Q15" s="111">
        <f t="shared" si="1"/>
        <v>257529</v>
      </c>
      <c r="R15" s="168"/>
      <c r="S15" s="111">
        <f t="shared" si="0"/>
        <v>-257529</v>
      </c>
      <c r="T15" s="210"/>
    </row>
    <row r="16" spans="2:22" ht="13.5">
      <c r="B16" s="248"/>
      <c r="C16" s="52"/>
      <c r="D16" s="122"/>
      <c r="E16" s="122" t="s">
        <v>79</v>
      </c>
      <c r="F16" s="122"/>
      <c r="G16" s="119"/>
      <c r="H16" s="119"/>
      <c r="I16" s="119"/>
      <c r="J16" s="119"/>
      <c r="K16" s="119"/>
      <c r="L16" s="119"/>
      <c r="M16" s="241"/>
      <c r="N16" s="448"/>
      <c r="O16" s="456"/>
      <c r="P16" s="449"/>
      <c r="Q16" s="111">
        <f t="shared" si="1"/>
        <v>-502759</v>
      </c>
      <c r="R16" s="168"/>
      <c r="S16" s="111">
        <f t="shared" si="0"/>
        <v>502759</v>
      </c>
      <c r="T16" s="210"/>
    </row>
    <row r="17" spans="2:27" ht="13.5">
      <c r="B17" s="248"/>
      <c r="C17" s="52"/>
      <c r="D17" s="122"/>
      <c r="E17" s="122" t="s">
        <v>80</v>
      </c>
      <c r="F17" s="122"/>
      <c r="G17" s="119"/>
      <c r="H17" s="119"/>
      <c r="I17" s="119"/>
      <c r="J17" s="119"/>
      <c r="K17" s="119"/>
      <c r="L17" s="119"/>
      <c r="M17" s="241"/>
      <c r="N17" s="448"/>
      <c r="O17" s="456"/>
      <c r="P17" s="449"/>
      <c r="Q17" s="111">
        <f t="shared" si="1"/>
        <v>938948</v>
      </c>
      <c r="R17" s="168"/>
      <c r="S17" s="111">
        <f t="shared" si="0"/>
        <v>-938948</v>
      </c>
      <c r="T17" s="210"/>
    </row>
    <row r="18" spans="2:27" ht="13.5">
      <c r="B18" s="248"/>
      <c r="C18" s="52"/>
      <c r="D18" s="122"/>
      <c r="E18" s="122" t="s">
        <v>81</v>
      </c>
      <c r="F18" s="122"/>
      <c r="G18" s="119"/>
      <c r="H18" s="123"/>
      <c r="I18" s="119"/>
      <c r="J18" s="119"/>
      <c r="K18" s="119"/>
      <c r="L18" s="119"/>
      <c r="M18" s="241"/>
      <c r="N18" s="448"/>
      <c r="O18" s="456"/>
      <c r="P18" s="449"/>
      <c r="Q18" s="111">
        <f t="shared" si="1"/>
        <v>-580651</v>
      </c>
      <c r="R18" s="168"/>
      <c r="S18" s="111">
        <f t="shared" si="0"/>
        <v>580651</v>
      </c>
      <c r="T18" s="210"/>
    </row>
    <row r="19" spans="2:27" ht="13.5">
      <c r="B19" s="248"/>
      <c r="C19" s="52"/>
      <c r="D19" s="122" t="s">
        <v>82</v>
      </c>
      <c r="E19" s="153"/>
      <c r="F19" s="153"/>
      <c r="G19" s="153"/>
      <c r="H19" s="153"/>
      <c r="I19" s="153"/>
      <c r="J19" s="153"/>
      <c r="K19" s="153"/>
      <c r="L19" s="153"/>
      <c r="M19" s="244"/>
      <c r="N19" s="429">
        <f>Q19</f>
        <v>15</v>
      </c>
      <c r="O19" s="411"/>
      <c r="P19" s="118"/>
      <c r="Q19" s="111">
        <f t="shared" si="1"/>
        <v>15</v>
      </c>
      <c r="R19" s="168"/>
      <c r="S19" s="448"/>
      <c r="T19" s="451"/>
    </row>
    <row r="20" spans="2:27" ht="13.5">
      <c r="B20" s="248"/>
      <c r="C20" s="52"/>
      <c r="D20" s="122" t="s">
        <v>83</v>
      </c>
      <c r="E20" s="154"/>
      <c r="F20" s="153"/>
      <c r="G20" s="153"/>
      <c r="H20" s="153"/>
      <c r="I20" s="153"/>
      <c r="J20" s="153"/>
      <c r="K20" s="153"/>
      <c r="L20" s="153"/>
      <c r="M20" s="244"/>
      <c r="N20" s="429">
        <f>Q20</f>
        <v>10001</v>
      </c>
      <c r="O20" s="411"/>
      <c r="P20" s="118"/>
      <c r="Q20" s="111">
        <f t="shared" si="1"/>
        <v>10001</v>
      </c>
      <c r="R20" s="168"/>
      <c r="S20" s="448"/>
      <c r="T20" s="451"/>
    </row>
    <row r="21" spans="2:27" ht="13.5">
      <c r="B21" s="251"/>
      <c r="C21" s="137"/>
      <c r="D21" s="155" t="s">
        <v>16</v>
      </c>
      <c r="E21" s="156"/>
      <c r="F21" s="156"/>
      <c r="G21" s="157"/>
      <c r="H21" s="157"/>
      <c r="I21" s="157"/>
      <c r="J21" s="157"/>
      <c r="K21" s="157"/>
      <c r="L21" s="157"/>
      <c r="M21" s="245"/>
      <c r="N21" s="468" t="str">
        <f>IF(ABS(N46)&lt;$S$30,IF(ABS(N46)&gt;0,0,"-"),ROUND(N46/$S$30,0))</f>
        <v>-</v>
      </c>
      <c r="O21" s="414"/>
      <c r="P21" s="118"/>
      <c r="Q21" s="111" t="str">
        <f t="shared" si="1"/>
        <v>-</v>
      </c>
      <c r="R21" s="168"/>
      <c r="S21" s="111" t="str">
        <f>IF(ABS(S46)&lt;$S$30,"-",ROUND(S46/$S$30,0))</f>
        <v>-</v>
      </c>
      <c r="T21" s="210"/>
      <c r="U21" s="10"/>
      <c r="V21" s="10"/>
      <c r="W21" s="10"/>
      <c r="X21" s="7"/>
      <c r="Y21" s="7"/>
      <c r="Z21" s="7"/>
      <c r="AA21" s="7"/>
    </row>
    <row r="22" spans="2:27" ht="14.25" thickBot="1">
      <c r="B22" s="248"/>
      <c r="C22" s="215"/>
      <c r="D22" s="190" t="s">
        <v>84</v>
      </c>
      <c r="E22" s="161"/>
      <c r="F22" s="162"/>
      <c r="G22" s="162"/>
      <c r="H22" s="163"/>
      <c r="I22" s="162"/>
      <c r="J22" s="162"/>
      <c r="K22" s="162"/>
      <c r="L22" s="162"/>
      <c r="M22" s="246"/>
      <c r="N22" s="430">
        <f>IF(ABS(N47)&lt;$S$30,IF(ABS(N47)&gt;0,0,"-"),ROUND(N47/$S$30,0))</f>
        <v>539748</v>
      </c>
      <c r="O22" s="413"/>
      <c r="P22" s="117"/>
      <c r="Q22" s="116">
        <f t="shared" si="1"/>
        <v>123082</v>
      </c>
      <c r="R22" s="152"/>
      <c r="S22" s="116">
        <f>IF(ABS(S47)&lt;$S$30,IF(ABS(S47)&gt;0,0,"-"),ROUND(S47/$S$30,0))</f>
        <v>416665</v>
      </c>
      <c r="T22" s="222"/>
      <c r="U22" s="10"/>
      <c r="V22" s="10"/>
      <c r="W22" s="10"/>
      <c r="X22" s="7"/>
      <c r="Y22" s="7"/>
      <c r="Z22" s="7"/>
      <c r="AA22" s="7"/>
    </row>
    <row r="23" spans="2:27" ht="14.25" thickBot="1">
      <c r="B23" s="253"/>
      <c r="C23" s="216" t="s">
        <v>85</v>
      </c>
      <c r="D23" s="191"/>
      <c r="E23" s="192"/>
      <c r="F23" s="192"/>
      <c r="G23" s="193"/>
      <c r="H23" s="193"/>
      <c r="I23" s="193"/>
      <c r="J23" s="193"/>
      <c r="K23" s="193"/>
      <c r="L23" s="193"/>
      <c r="M23" s="247"/>
      <c r="N23" s="452">
        <f>IF(ABS(N48)&lt;$S$30,IF(ABS(N48)&gt;0,0,"-"),ROUND(N48/$S$30,0))</f>
        <v>8535666</v>
      </c>
      <c r="O23" s="412"/>
      <c r="P23" s="213"/>
      <c r="Q23" s="169">
        <f t="shared" si="1"/>
        <v>14902827</v>
      </c>
      <c r="R23" s="196"/>
      <c r="S23" s="169">
        <f>IF(ABS(S48)&lt;$S$30,IF(ABS(S48)&gt;0,0,"-"),ROUND(S48/$S$30,0))</f>
        <v>-6367160</v>
      </c>
      <c r="T23" s="225"/>
      <c r="U23" s="10"/>
      <c r="V23" s="10"/>
      <c r="W23" s="10"/>
      <c r="X23" s="7"/>
      <c r="Y23" s="7"/>
      <c r="Z23" s="7"/>
      <c r="AA23" s="7"/>
    </row>
    <row r="24" spans="2:27" ht="12.75">
      <c r="C24" s="139"/>
      <c r="D24" s="9"/>
      <c r="E24" s="9"/>
      <c r="F24" s="9"/>
      <c r="G24" s="9"/>
      <c r="H24" s="9"/>
      <c r="I24" s="9"/>
      <c r="J24" s="9"/>
      <c r="K24" s="9"/>
      <c r="L24" s="9"/>
      <c r="M24" s="9"/>
      <c r="S24" s="10"/>
      <c r="T24" s="10"/>
      <c r="U24" s="10"/>
      <c r="V24" s="10"/>
      <c r="W24" s="10"/>
      <c r="X24" s="7"/>
      <c r="Y24" s="7"/>
      <c r="Z24" s="7"/>
      <c r="AA24" s="7"/>
    </row>
    <row r="25" spans="2:27" ht="15.6" customHeight="1">
      <c r="C25" s="9"/>
      <c r="D25" s="9"/>
      <c r="E25" s="9"/>
      <c r="F25" s="9"/>
      <c r="G25" s="9"/>
      <c r="H25" s="9"/>
      <c r="I25" s="9"/>
      <c r="J25" s="9"/>
      <c r="K25" s="9"/>
      <c r="L25" s="9"/>
      <c r="M25" s="9"/>
      <c r="S25" s="10"/>
      <c r="T25" s="10"/>
      <c r="U25" s="10"/>
      <c r="V25" s="10"/>
      <c r="W25" s="10"/>
      <c r="X25" s="7"/>
      <c r="Y25" s="7"/>
      <c r="Z25" s="7"/>
      <c r="AA25" s="7"/>
    </row>
    <row r="26" spans="2:27" ht="15.6" hidden="1" customHeight="1" outlineLevel="1">
      <c r="C26" s="446" t="s">
        <v>66</v>
      </c>
      <c r="D26" s="446"/>
      <c r="E26" s="446"/>
      <c r="F26" s="446"/>
      <c r="G26" s="446"/>
      <c r="H26" s="446"/>
      <c r="I26" s="446"/>
      <c r="J26" s="446"/>
      <c r="K26" s="446"/>
      <c r="L26" s="446"/>
      <c r="M26" s="446"/>
      <c r="N26" s="446"/>
      <c r="O26" s="446"/>
      <c r="P26" s="446"/>
      <c r="Q26" s="446"/>
      <c r="R26" s="446"/>
      <c r="S26" s="446"/>
      <c r="T26" s="16"/>
    </row>
    <row r="27" spans="2:27" ht="15.6" hidden="1" customHeight="1" outlineLevel="1">
      <c r="C27" s="447" t="s">
        <v>67</v>
      </c>
      <c r="D27" s="447"/>
      <c r="E27" s="447"/>
      <c r="F27" s="447"/>
      <c r="G27" s="447"/>
      <c r="H27" s="447"/>
      <c r="I27" s="447"/>
      <c r="J27" s="447"/>
      <c r="K27" s="447"/>
      <c r="L27" s="447"/>
      <c r="M27" s="447"/>
      <c r="N27" s="447"/>
      <c r="O27" s="447"/>
      <c r="P27" s="447"/>
      <c r="Q27" s="447"/>
      <c r="R27" s="447"/>
      <c r="S27" s="447"/>
      <c r="T27" s="17"/>
    </row>
    <row r="28" spans="2:27" ht="15.6" hidden="1" customHeight="1" outlineLevel="1">
      <c r="C28" s="455">
        <v>44287</v>
      </c>
      <c r="D28" s="455"/>
      <c r="E28" s="455"/>
      <c r="F28" s="455"/>
      <c r="G28" s="455"/>
      <c r="H28" s="455"/>
      <c r="I28" s="455"/>
      <c r="J28" s="455"/>
      <c r="K28" s="455"/>
      <c r="L28" s="455"/>
      <c r="M28" s="455"/>
      <c r="N28" s="455"/>
      <c r="O28" s="455"/>
      <c r="P28" s="455"/>
      <c r="Q28" s="455"/>
      <c r="R28" s="455"/>
      <c r="S28" s="455"/>
      <c r="T28" s="18"/>
    </row>
    <row r="29" spans="2:27" ht="15.6" hidden="1" customHeight="1" outlineLevel="1">
      <c r="C29" s="455">
        <v>44651</v>
      </c>
      <c r="D29" s="455"/>
      <c r="E29" s="455"/>
      <c r="F29" s="455"/>
      <c r="G29" s="455"/>
      <c r="H29" s="455"/>
      <c r="I29" s="455"/>
      <c r="J29" s="455"/>
      <c r="K29" s="455"/>
      <c r="L29" s="455"/>
      <c r="M29" s="455"/>
      <c r="N29" s="455"/>
      <c r="O29" s="455"/>
      <c r="P29" s="455"/>
      <c r="Q29" s="455"/>
      <c r="R29" s="455"/>
      <c r="S29" s="455"/>
      <c r="T29" s="18"/>
    </row>
    <row r="30" spans="2:27" ht="15.6" hidden="1" customHeight="1" outlineLevel="1" thickBot="1">
      <c r="C30" t="s">
        <v>509</v>
      </c>
      <c r="D30" s="6"/>
      <c r="E30" s="6"/>
      <c r="F30" s="6"/>
      <c r="G30" s="6"/>
      <c r="H30" s="6"/>
      <c r="I30" s="6"/>
      <c r="J30" s="6"/>
      <c r="K30" s="6"/>
      <c r="L30" s="6"/>
      <c r="M30" s="6"/>
      <c r="N30" s="6"/>
      <c r="O30" s="12"/>
      <c r="P30" s="12"/>
      <c r="Q30" s="6"/>
      <c r="R30" s="6"/>
      <c r="S30" s="3">
        <v>1000</v>
      </c>
      <c r="T30" s="3"/>
    </row>
    <row r="31" spans="2:27" ht="15.6" hidden="1" customHeight="1" outlineLevel="1">
      <c r="B31" s="254"/>
      <c r="C31" s="470" t="s">
        <v>1</v>
      </c>
      <c r="D31" s="470"/>
      <c r="E31" s="470"/>
      <c r="F31" s="470"/>
      <c r="G31" s="470"/>
      <c r="H31" s="470"/>
      <c r="I31" s="470"/>
      <c r="J31" s="470"/>
      <c r="K31" s="470"/>
      <c r="L31" s="470"/>
      <c r="M31" s="473"/>
      <c r="N31" s="469" t="s">
        <v>68</v>
      </c>
      <c r="O31" s="470"/>
      <c r="P31" s="273"/>
      <c r="Q31" s="274"/>
      <c r="R31" s="274"/>
      <c r="S31" s="274"/>
      <c r="T31" s="11"/>
    </row>
    <row r="32" spans="2:27" ht="27.75" hidden="1" outlineLevel="1" thickBot="1">
      <c r="B32" s="249"/>
      <c r="C32" s="472"/>
      <c r="D32" s="472"/>
      <c r="E32" s="472"/>
      <c r="F32" s="472"/>
      <c r="G32" s="472"/>
      <c r="H32" s="472"/>
      <c r="I32" s="472"/>
      <c r="J32" s="472"/>
      <c r="K32" s="472"/>
      <c r="L32" s="472"/>
      <c r="M32" s="474"/>
      <c r="N32" s="471"/>
      <c r="O32" s="472"/>
      <c r="P32" s="275"/>
      <c r="Q32" s="276" t="s">
        <v>69</v>
      </c>
      <c r="R32" s="277"/>
      <c r="S32" s="276" t="s">
        <v>70</v>
      </c>
      <c r="T32" s="217"/>
    </row>
    <row r="33" spans="2:20" ht="15.6" hidden="1" customHeight="1" outlineLevel="1">
      <c r="B33" s="255"/>
      <c r="C33" s="278" t="s">
        <v>71</v>
      </c>
      <c r="D33" s="279"/>
      <c r="E33" s="280"/>
      <c r="F33" s="280"/>
      <c r="G33" s="280"/>
      <c r="H33" s="280"/>
      <c r="I33" s="280"/>
      <c r="J33" s="280"/>
      <c r="K33" s="280"/>
      <c r="L33" s="280"/>
      <c r="M33" s="281"/>
      <c r="N33" s="453">
        <f>IF(ISERROR(Q33+S33),0,Q33+S33)</f>
        <v>7995918686</v>
      </c>
      <c r="O33" s="454"/>
      <c r="P33" s="284"/>
      <c r="Q33" s="282">
        <v>14779744357</v>
      </c>
      <c r="R33" s="283"/>
      <c r="S33" s="282">
        <v>-6783825671</v>
      </c>
      <c r="T33" s="218"/>
    </row>
    <row r="34" spans="2:20" ht="15.6" hidden="1" customHeight="1" outlineLevel="1">
      <c r="B34" s="248"/>
      <c r="C34" s="285"/>
      <c r="D34" s="285" t="s">
        <v>72</v>
      </c>
      <c r="E34" s="286"/>
      <c r="F34" s="286"/>
      <c r="G34" s="286"/>
      <c r="H34" s="286"/>
      <c r="I34" s="286"/>
      <c r="J34" s="286"/>
      <c r="K34" s="286"/>
      <c r="L34" s="286"/>
      <c r="M34" s="287"/>
      <c r="N34" s="444">
        <f>S34</f>
        <v>-3640070739</v>
      </c>
      <c r="O34" s="445"/>
      <c r="P34" s="289"/>
      <c r="Q34" s="290"/>
      <c r="R34" s="289"/>
      <c r="S34" s="288">
        <v>-3640070739</v>
      </c>
      <c r="T34" s="218"/>
    </row>
    <row r="35" spans="2:20" ht="15.6" hidden="1" customHeight="1" outlineLevel="1">
      <c r="B35" s="248"/>
      <c r="C35"/>
      <c r="D35" t="s">
        <v>73</v>
      </c>
      <c r="E35" s="291"/>
      <c r="F35" s="291"/>
      <c r="G35" s="291"/>
      <c r="H35" s="291"/>
      <c r="I35" s="291"/>
      <c r="J35" s="291"/>
      <c r="K35" s="291"/>
      <c r="L35" s="291"/>
      <c r="M35" s="292"/>
      <c r="N35" s="444">
        <f>S35</f>
        <v>4169802865</v>
      </c>
      <c r="O35" s="445"/>
      <c r="P35" s="289"/>
      <c r="Q35" s="290"/>
      <c r="R35" s="289"/>
      <c r="S35" s="288">
        <v>4169802865</v>
      </c>
      <c r="T35" s="218"/>
    </row>
    <row r="36" spans="2:20" ht="15.6" hidden="1" customHeight="1" outlineLevel="1">
      <c r="B36" s="248"/>
      <c r="C36" s="293"/>
      <c r="D36"/>
      <c r="E36" s="293" t="s">
        <v>74</v>
      </c>
      <c r="F36" s="293"/>
      <c r="G36" s="293"/>
      <c r="H36" s="293"/>
      <c r="I36" s="293"/>
      <c r="J36" s="293"/>
      <c r="K36" s="293"/>
      <c r="L36" s="293"/>
      <c r="M36" s="294"/>
      <c r="N36" s="444">
        <f>S36</f>
        <v>3406107508</v>
      </c>
      <c r="O36" s="445"/>
      <c r="P36" s="289"/>
      <c r="Q36" s="290"/>
      <c r="R36" s="289"/>
      <c r="S36" s="288">
        <v>3406107508</v>
      </c>
      <c r="T36" s="218"/>
    </row>
    <row r="37" spans="2:20" ht="15.6" hidden="1" customHeight="1" outlineLevel="1">
      <c r="B37" s="248"/>
      <c r="C37" s="285"/>
      <c r="D37" s="295"/>
      <c r="E37" s="295" t="s">
        <v>75</v>
      </c>
      <c r="F37" s="295"/>
      <c r="G37" s="295"/>
      <c r="H37" s="295"/>
      <c r="I37" s="295"/>
      <c r="J37" s="295"/>
      <c r="K37" s="295"/>
      <c r="L37" s="295"/>
      <c r="M37" s="296"/>
      <c r="N37" s="444">
        <f>S37</f>
        <v>763695357</v>
      </c>
      <c r="O37" s="445"/>
      <c r="P37" s="289"/>
      <c r="Q37" s="297"/>
      <c r="R37" s="289"/>
      <c r="S37" s="288">
        <v>763695357</v>
      </c>
      <c r="T37" s="218"/>
    </row>
    <row r="38" spans="2:20" ht="15.6" hidden="1" customHeight="1" outlineLevel="1">
      <c r="B38" s="250"/>
      <c r="C38" s="298"/>
      <c r="D38" s="299" t="s">
        <v>76</v>
      </c>
      <c r="E38" s="300"/>
      <c r="F38" s="300"/>
      <c r="G38" s="301"/>
      <c r="H38" s="301"/>
      <c r="I38" s="301"/>
      <c r="J38" s="301"/>
      <c r="K38" s="301"/>
      <c r="L38" s="301"/>
      <c r="M38" s="302"/>
      <c r="N38" s="459">
        <f>S38</f>
        <v>529732126</v>
      </c>
      <c r="O38" s="460"/>
      <c r="P38" s="304"/>
      <c r="Q38" s="305"/>
      <c r="R38" s="304"/>
      <c r="S38" s="303">
        <v>529732126</v>
      </c>
      <c r="T38" s="218"/>
    </row>
    <row r="39" spans="2:20" ht="15.6" hidden="1" customHeight="1" outlineLevel="1">
      <c r="B39" s="250"/>
      <c r="C39" s="298"/>
      <c r="D39" s="306" t="s">
        <v>77</v>
      </c>
      <c r="E39" s="306"/>
      <c r="F39" s="306"/>
      <c r="G39" s="293"/>
      <c r="H39" s="293"/>
      <c r="I39" s="293"/>
      <c r="J39" s="293"/>
      <c r="K39" s="293"/>
      <c r="L39" s="293"/>
      <c r="M39" s="294"/>
      <c r="N39" s="461"/>
      <c r="O39" s="462"/>
      <c r="P39" s="307"/>
      <c r="Q39" s="288">
        <v>113066828</v>
      </c>
      <c r="R39" s="289"/>
      <c r="S39" s="288">
        <v>-113066828</v>
      </c>
      <c r="T39" s="218"/>
    </row>
    <row r="40" spans="2:20" ht="15.6" hidden="1" customHeight="1" outlineLevel="1">
      <c r="B40" s="248"/>
      <c r="C40" s="285"/>
      <c r="D40" s="306"/>
      <c r="E40" s="306" t="s">
        <v>78</v>
      </c>
      <c r="F40" s="293"/>
      <c r="G40" s="293"/>
      <c r="H40" s="293"/>
      <c r="I40" s="293"/>
      <c r="J40" s="293"/>
      <c r="K40" s="293"/>
      <c r="L40" s="293"/>
      <c r="M40" s="294"/>
      <c r="N40" s="461"/>
      <c r="O40" s="462"/>
      <c r="P40" s="307"/>
      <c r="Q40" s="288">
        <v>257528790</v>
      </c>
      <c r="R40" s="289"/>
      <c r="S40" s="288">
        <v>-257528790</v>
      </c>
      <c r="T40" s="218"/>
    </row>
    <row r="41" spans="2:20" ht="15.6" hidden="1" customHeight="1" outlineLevel="1">
      <c r="B41" s="248"/>
      <c r="C41" s="285"/>
      <c r="D41" s="306"/>
      <c r="E41" s="306" t="s">
        <v>79</v>
      </c>
      <c r="F41" s="306"/>
      <c r="G41" s="293"/>
      <c r="H41" s="293"/>
      <c r="I41" s="293"/>
      <c r="J41" s="293"/>
      <c r="K41" s="293"/>
      <c r="L41" s="293"/>
      <c r="M41" s="294"/>
      <c r="N41" s="461"/>
      <c r="O41" s="462"/>
      <c r="P41" s="307"/>
      <c r="Q41" s="288">
        <v>-502759224</v>
      </c>
      <c r="R41" s="289"/>
      <c r="S41" s="288">
        <v>502759224</v>
      </c>
      <c r="T41" s="218"/>
    </row>
    <row r="42" spans="2:20" ht="15.6" hidden="1" customHeight="1" outlineLevel="1">
      <c r="B42" s="248"/>
      <c r="C42" s="285"/>
      <c r="D42" s="306"/>
      <c r="E42" s="306" t="s">
        <v>80</v>
      </c>
      <c r="F42" s="306"/>
      <c r="G42" s="293"/>
      <c r="H42" s="293"/>
      <c r="I42" s="293"/>
      <c r="J42" s="293"/>
      <c r="K42" s="293"/>
      <c r="L42" s="293"/>
      <c r="M42" s="294"/>
      <c r="N42" s="461"/>
      <c r="O42" s="462"/>
      <c r="P42" s="307"/>
      <c r="Q42" s="288">
        <v>938948126</v>
      </c>
      <c r="R42" s="289"/>
      <c r="S42" s="288">
        <v>-938948126</v>
      </c>
      <c r="T42" s="218"/>
    </row>
    <row r="43" spans="2:20" ht="15.6" hidden="1" customHeight="1" outlineLevel="1">
      <c r="B43" s="248"/>
      <c r="C43" s="285"/>
      <c r="D43" s="306"/>
      <c r="E43" s="306" t="s">
        <v>81</v>
      </c>
      <c r="F43" s="306"/>
      <c r="G43" s="293"/>
      <c r="H43" s="308"/>
      <c r="I43" s="293"/>
      <c r="J43" s="293"/>
      <c r="K43" s="293"/>
      <c r="L43" s="293"/>
      <c r="M43" s="294"/>
      <c r="N43" s="461"/>
      <c r="O43" s="462"/>
      <c r="P43" s="307"/>
      <c r="Q43" s="288">
        <v>-580650864</v>
      </c>
      <c r="R43" s="289"/>
      <c r="S43" s="288">
        <v>580650864</v>
      </c>
      <c r="T43" s="218"/>
    </row>
    <row r="44" spans="2:20" ht="15.6" hidden="1" customHeight="1" outlineLevel="1">
      <c r="B44" s="248"/>
      <c r="C44" s="285"/>
      <c r="D44" s="306" t="s">
        <v>82</v>
      </c>
      <c r="E44" s="309"/>
      <c r="F44" s="309"/>
      <c r="G44" s="309"/>
      <c r="H44" s="309"/>
      <c r="I44" s="309"/>
      <c r="J44" s="309"/>
      <c r="K44" s="309"/>
      <c r="L44" s="309"/>
      <c r="M44" s="310"/>
      <c r="N44" s="444">
        <f>Q44</f>
        <v>14659</v>
      </c>
      <c r="O44" s="445"/>
      <c r="P44" s="289"/>
      <c r="Q44" s="288">
        <v>14659</v>
      </c>
      <c r="R44" s="289"/>
      <c r="S44" s="290"/>
      <c r="T44" s="218"/>
    </row>
    <row r="45" spans="2:20" ht="15.6" hidden="1" customHeight="1" outlineLevel="1">
      <c r="B45" s="248"/>
      <c r="C45" s="285"/>
      <c r="D45" s="306" t="s">
        <v>83</v>
      </c>
      <c r="E45" s="311"/>
      <c r="F45" s="309"/>
      <c r="G45" s="309"/>
      <c r="H45" s="309"/>
      <c r="I45" s="309"/>
      <c r="J45" s="309"/>
      <c r="K45" s="309"/>
      <c r="L45" s="309"/>
      <c r="M45" s="310"/>
      <c r="N45" s="444">
        <f>Q45</f>
        <v>10000891</v>
      </c>
      <c r="O45" s="445"/>
      <c r="P45" s="289"/>
      <c r="Q45" s="288">
        <v>10000891</v>
      </c>
      <c r="R45" s="289"/>
      <c r="S45" s="290"/>
      <c r="T45" s="218"/>
    </row>
    <row r="46" spans="2:20" ht="15.6" hidden="1" customHeight="1" outlineLevel="1">
      <c r="B46" s="248"/>
      <c r="C46" s="279"/>
      <c r="D46" s="295" t="s">
        <v>16</v>
      </c>
      <c r="E46" s="312"/>
      <c r="F46" s="312"/>
      <c r="G46" s="313"/>
      <c r="H46" s="313"/>
      <c r="I46" s="313"/>
      <c r="J46" s="313"/>
      <c r="K46" s="313"/>
      <c r="L46" s="313"/>
      <c r="M46" s="314"/>
      <c r="N46" s="453">
        <f>IF(ISERROR(Q46+S46),0,Q46+S46)</f>
        <v>0</v>
      </c>
      <c r="O46" s="454"/>
      <c r="P46" s="307"/>
      <c r="Q46" s="288">
        <v>0</v>
      </c>
      <c r="R46" s="289"/>
      <c r="S46" s="315">
        <v>0</v>
      </c>
      <c r="T46" s="219"/>
    </row>
    <row r="47" spans="2:20" ht="15.6" hidden="1" customHeight="1" outlineLevel="1" thickBot="1">
      <c r="B47" s="248"/>
      <c r="C47" s="298"/>
      <c r="D47" s="316" t="s">
        <v>84</v>
      </c>
      <c r="E47" s="317"/>
      <c r="F47" s="318"/>
      <c r="G47" s="318"/>
      <c r="H47" s="319"/>
      <c r="I47" s="318"/>
      <c r="J47" s="318"/>
      <c r="K47" s="318"/>
      <c r="L47" s="318"/>
      <c r="M47" s="320"/>
      <c r="N47" s="463">
        <f>IF(ISERROR(Q47+S47),0,Q47+S47)</f>
        <v>539747676</v>
      </c>
      <c r="O47" s="464"/>
      <c r="P47" s="323"/>
      <c r="Q47" s="321">
        <v>123082378</v>
      </c>
      <c r="R47" s="322"/>
      <c r="S47" s="324">
        <v>416665298</v>
      </c>
      <c r="T47" s="219"/>
    </row>
    <row r="48" spans="2:20" ht="15.6" hidden="1" customHeight="1" outlineLevel="1" thickBot="1">
      <c r="B48" s="253"/>
      <c r="C48" s="325" t="s">
        <v>85</v>
      </c>
      <c r="D48" s="326"/>
      <c r="E48" s="327"/>
      <c r="F48" s="327"/>
      <c r="G48" s="328"/>
      <c r="H48" s="328"/>
      <c r="I48" s="328"/>
      <c r="J48" s="328"/>
      <c r="K48" s="328"/>
      <c r="L48" s="328"/>
      <c r="M48" s="329"/>
      <c r="N48" s="457">
        <f>IF(ISERROR(Q48+S48),0,Q48+S48)</f>
        <v>8535666362</v>
      </c>
      <c r="O48" s="458"/>
      <c r="P48" s="332"/>
      <c r="Q48" s="330">
        <v>14902826735</v>
      </c>
      <c r="R48" s="331"/>
      <c r="S48" s="333">
        <v>-6367160373</v>
      </c>
      <c r="T48" s="220"/>
    </row>
    <row r="49" spans="3:13" ht="15.6" customHeight="1" collapsed="1"/>
    <row r="50" spans="3:13" ht="15.6" customHeight="1"/>
    <row r="51" spans="3:13" ht="15.6" customHeight="1"/>
    <row r="52" spans="3:13" ht="15.6" customHeight="1"/>
    <row r="53" spans="3:13" ht="15.6" customHeight="1"/>
    <row r="54" spans="3:13" ht="15.6" customHeight="1"/>
    <row r="55" spans="3:13" ht="15.6" customHeight="1"/>
    <row r="56" spans="3:13" ht="15.6" customHeight="1"/>
    <row r="57" spans="3:13" ht="12.75"/>
    <row r="58" spans="3:13" ht="12.75"/>
    <row r="59" spans="3:13" ht="12.75">
      <c r="C59" s="2"/>
      <c r="D59" s="2"/>
      <c r="E59" s="2"/>
      <c r="F59" s="2"/>
      <c r="G59" s="2"/>
      <c r="H59" s="2"/>
      <c r="I59" s="2"/>
      <c r="J59" s="2"/>
      <c r="K59" s="2"/>
      <c r="L59" s="2"/>
      <c r="M59" s="2"/>
    </row>
    <row r="60" spans="3:13" ht="15.6" customHeight="1">
      <c r="C60" s="4"/>
      <c r="D60" s="4"/>
      <c r="E60" s="4"/>
      <c r="F60" s="4"/>
      <c r="G60" s="4"/>
      <c r="H60" s="4"/>
      <c r="I60" s="4"/>
      <c r="J60" s="4"/>
      <c r="K60" s="4"/>
      <c r="L60" s="4"/>
      <c r="M60" s="4"/>
    </row>
    <row r="61" spans="3:13" ht="15.6" customHeight="1"/>
    <row r="62" spans="3:13" ht="15.6" customHeight="1"/>
    <row r="63" spans="3:13" ht="15.6" customHeight="1"/>
    <row r="64" spans="3:13" ht="15.6" customHeight="1"/>
    <row r="65" spans="3:20" s="4" customFormat="1" ht="12.95" customHeight="1">
      <c r="C65" s="1"/>
      <c r="D65" s="1"/>
      <c r="E65" s="1"/>
      <c r="F65" s="1"/>
      <c r="G65" s="1"/>
      <c r="H65" s="1"/>
      <c r="I65" s="1"/>
      <c r="J65" s="1"/>
      <c r="K65" s="1"/>
      <c r="L65" s="1"/>
      <c r="M65" s="1"/>
      <c r="N65" s="1"/>
      <c r="O65" s="1"/>
      <c r="P65" s="1"/>
      <c r="Q65" s="1"/>
      <c r="R65" s="1"/>
      <c r="S65" s="1"/>
      <c r="T65" s="1"/>
    </row>
    <row r="66" spans="3:20" ht="18" customHeight="1">
      <c r="N66" s="4"/>
      <c r="O66" s="4"/>
      <c r="P66" s="4"/>
      <c r="Q66" s="4"/>
      <c r="R66" s="4"/>
      <c r="S66" s="4"/>
      <c r="T66" s="4"/>
    </row>
    <row r="67" spans="3:20" ht="27" customHeight="1"/>
    <row r="81" s="1" customFormat="1" ht="18" customHeight="1"/>
    <row r="82" s="1" customFormat="1" ht="18" customHeight="1"/>
    <row r="83" s="1" customFormat="1" ht="18" customHeight="1"/>
    <row r="84" s="1" customFormat="1" ht="18" customHeight="1"/>
    <row r="85" s="1" customFormat="1" ht="18" customHeight="1"/>
    <row r="86" s="1" customFormat="1" ht="18" customHeight="1"/>
    <row r="87" s="1" customFormat="1" ht="18" customHeight="1"/>
    <row r="88" s="1" customFormat="1" ht="18" customHeight="1"/>
    <row r="89" s="1" customFormat="1" ht="18" customHeight="1"/>
    <row r="90" s="1" customFormat="1" ht="18" customHeight="1"/>
    <row r="91" s="1" customFormat="1" ht="18" customHeight="1"/>
    <row r="92" s="1" customFormat="1" ht="18" customHeight="1"/>
    <row r="93" s="1" customFormat="1" ht="18" customHeight="1"/>
    <row r="94" s="1" customFormat="1" ht="18" customHeight="1"/>
    <row r="95" s="1" customFormat="1" ht="18" customHeight="1"/>
    <row r="96" s="1" customFormat="1" ht="18" customHeight="1"/>
    <row r="99" spans="3:20" s="2" customFormat="1" ht="18" customHeight="1">
      <c r="C99" s="1"/>
      <c r="D99" s="1"/>
      <c r="E99" s="1"/>
      <c r="F99" s="1"/>
      <c r="G99" s="1"/>
      <c r="H99" s="1"/>
      <c r="I99" s="1"/>
      <c r="J99" s="1"/>
      <c r="K99" s="1"/>
      <c r="L99" s="1"/>
      <c r="M99" s="1"/>
      <c r="N99" s="1"/>
      <c r="O99" s="1"/>
      <c r="P99" s="1"/>
      <c r="Q99" s="1"/>
      <c r="R99" s="1"/>
      <c r="S99" s="1"/>
      <c r="T99" s="1"/>
    </row>
    <row r="100" spans="3:20" s="4" customFormat="1" ht="12.95" customHeight="1">
      <c r="C100" s="1"/>
      <c r="D100" s="1"/>
      <c r="E100" s="1"/>
      <c r="F100" s="1"/>
      <c r="G100" s="1"/>
      <c r="H100" s="1"/>
      <c r="I100" s="1"/>
      <c r="J100" s="1"/>
      <c r="K100" s="1"/>
      <c r="L100" s="1"/>
      <c r="M100" s="1"/>
      <c r="N100" s="2"/>
      <c r="O100" s="2"/>
      <c r="P100" s="2"/>
      <c r="Q100" s="2"/>
      <c r="R100" s="2"/>
      <c r="S100" s="2"/>
      <c r="T100" s="2"/>
    </row>
    <row r="101" spans="3:20" ht="18" customHeight="1">
      <c r="N101" s="4"/>
      <c r="O101" s="4"/>
      <c r="P101" s="4"/>
      <c r="Q101" s="4"/>
      <c r="R101" s="4"/>
      <c r="S101" s="4"/>
      <c r="T101" s="4"/>
    </row>
    <row r="102" spans="3:20" ht="27" customHeight="1"/>
    <row r="113" spans="3:13" ht="18" customHeight="1">
      <c r="C113" s="2"/>
      <c r="D113" s="2"/>
      <c r="E113" s="2"/>
      <c r="F113" s="2"/>
      <c r="G113" s="2"/>
      <c r="H113" s="2"/>
      <c r="I113" s="2"/>
      <c r="J113" s="2"/>
      <c r="K113" s="2"/>
      <c r="L113" s="2"/>
      <c r="M113" s="2"/>
    </row>
    <row r="114" spans="3:13" ht="18" customHeight="1">
      <c r="C114" s="4"/>
      <c r="D114" s="4"/>
      <c r="E114" s="4"/>
      <c r="F114" s="4"/>
      <c r="G114" s="4"/>
      <c r="H114" s="4"/>
      <c r="I114" s="4"/>
      <c r="J114" s="4"/>
      <c r="K114" s="4"/>
      <c r="L114" s="4"/>
      <c r="M114" s="4"/>
    </row>
    <row r="141" spans="3:20" s="2" customFormat="1" ht="18" customHeight="1">
      <c r="C141" s="1"/>
      <c r="D141" s="1"/>
      <c r="E141" s="1"/>
      <c r="F141" s="1"/>
      <c r="G141" s="1"/>
      <c r="H141" s="1"/>
      <c r="I141" s="1"/>
      <c r="J141" s="1"/>
      <c r="K141" s="1"/>
      <c r="L141" s="1"/>
      <c r="M141" s="1"/>
      <c r="N141" s="1"/>
      <c r="O141" s="1"/>
      <c r="P141" s="1"/>
      <c r="Q141" s="1"/>
      <c r="R141" s="1"/>
      <c r="S141" s="1"/>
      <c r="T141" s="1"/>
    </row>
    <row r="142" spans="3:20" s="4" customFormat="1" ht="12.95" customHeight="1">
      <c r="C142" s="1"/>
      <c r="D142" s="1"/>
      <c r="E142" s="1"/>
      <c r="F142" s="1"/>
      <c r="G142" s="1"/>
      <c r="H142" s="1"/>
      <c r="I142" s="1"/>
      <c r="J142" s="1"/>
      <c r="K142" s="1"/>
      <c r="L142" s="1"/>
      <c r="M142" s="1"/>
      <c r="N142" s="2"/>
      <c r="O142" s="2"/>
      <c r="P142" s="2"/>
      <c r="Q142" s="2"/>
      <c r="R142" s="2"/>
      <c r="S142" s="2"/>
      <c r="T142" s="2"/>
    </row>
    <row r="143" spans="3:20" ht="18" customHeight="1">
      <c r="N143" s="4"/>
      <c r="O143" s="4"/>
      <c r="P143" s="4"/>
      <c r="Q143" s="4"/>
      <c r="R143" s="4"/>
      <c r="S143" s="4"/>
      <c r="T143" s="4"/>
    </row>
    <row r="144" spans="3:20" ht="27"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spans="3:13" ht="14.45" customHeight="1"/>
    <row r="162" spans="3:13" ht="14.45" customHeight="1"/>
    <row r="163" spans="3:13" ht="14.45" customHeight="1"/>
    <row r="164" spans="3:13" ht="14.45" customHeight="1"/>
    <row r="165" spans="3:13" ht="14.45" customHeight="1"/>
    <row r="166" spans="3:13" ht="14.45" customHeight="1"/>
    <row r="167" spans="3:13" ht="14.45" customHeight="1"/>
    <row r="168" spans="3:13" ht="14.45" customHeight="1"/>
    <row r="169" spans="3:13" ht="14.45" customHeight="1"/>
    <row r="170" spans="3:13" ht="14.45" customHeight="1"/>
    <row r="171" spans="3:13" ht="14.45" customHeight="1"/>
    <row r="172" spans="3:13" ht="14.45" customHeight="1"/>
    <row r="173" spans="3:13" ht="14.45" customHeight="1">
      <c r="C173" s="5"/>
      <c r="D173" s="5"/>
      <c r="E173" s="5"/>
      <c r="F173" s="5"/>
      <c r="G173" s="5"/>
      <c r="H173" s="5"/>
      <c r="I173" s="5"/>
      <c r="J173" s="5"/>
      <c r="K173" s="5"/>
      <c r="L173" s="5"/>
      <c r="M173" s="5"/>
    </row>
    <row r="174" spans="3:13" ht="14.45" customHeight="1"/>
    <row r="175" spans="3:13" ht="14.45" customHeight="1">
      <c r="C175" s="8"/>
      <c r="D175" s="8"/>
      <c r="E175" s="8"/>
      <c r="F175" s="8"/>
      <c r="G175" s="8"/>
      <c r="H175" s="8"/>
      <c r="I175" s="8"/>
      <c r="J175" s="8"/>
      <c r="K175" s="8"/>
      <c r="L175" s="8"/>
      <c r="M175" s="8"/>
    </row>
    <row r="176" spans="3:13" ht="14.45" customHeight="1">
      <c r="C176" s="8"/>
      <c r="D176" s="8"/>
      <c r="E176" s="8"/>
      <c r="F176" s="8"/>
      <c r="G176" s="8"/>
      <c r="H176" s="8"/>
      <c r="I176" s="8"/>
      <c r="J176" s="8"/>
      <c r="K176" s="8"/>
      <c r="L176" s="8"/>
      <c r="M176" s="8"/>
    </row>
    <row r="177" spans="3:13" ht="14.45" customHeight="1">
      <c r="C177" s="8"/>
      <c r="D177" s="8"/>
      <c r="E177" s="8"/>
      <c r="F177" s="8"/>
      <c r="G177" s="8"/>
      <c r="H177" s="8"/>
      <c r="I177" s="8"/>
      <c r="J177" s="8"/>
      <c r="K177" s="8"/>
      <c r="L177" s="8"/>
      <c r="M177" s="8"/>
    </row>
    <row r="178" spans="3:13" ht="14.45" customHeight="1">
      <c r="C178" s="8"/>
      <c r="D178" s="8"/>
      <c r="E178" s="8"/>
      <c r="F178" s="8"/>
      <c r="G178" s="8"/>
      <c r="H178" s="8"/>
      <c r="I178" s="8"/>
      <c r="J178" s="8"/>
      <c r="K178" s="8"/>
      <c r="L178" s="8"/>
      <c r="M178" s="8"/>
    </row>
    <row r="179" spans="3:13" ht="14.45" customHeight="1">
      <c r="C179" s="8"/>
      <c r="D179" s="8"/>
      <c r="E179" s="8"/>
      <c r="F179" s="8"/>
      <c r="G179" s="8"/>
      <c r="H179" s="8"/>
      <c r="I179" s="8"/>
      <c r="J179" s="8"/>
      <c r="K179" s="8"/>
      <c r="L179" s="8"/>
      <c r="M179" s="8"/>
    </row>
    <row r="180" spans="3:13" ht="14.45" customHeight="1">
      <c r="C180" s="8"/>
      <c r="D180" s="8"/>
      <c r="E180" s="8"/>
      <c r="F180" s="8"/>
      <c r="G180" s="8"/>
      <c r="H180" s="8"/>
      <c r="I180" s="8"/>
      <c r="J180" s="8"/>
      <c r="K180" s="8"/>
      <c r="L180" s="8"/>
      <c r="M180" s="8"/>
    </row>
    <row r="181" spans="3:13" ht="14.45" customHeight="1">
      <c r="C181" s="8"/>
      <c r="D181" s="8"/>
      <c r="E181" s="8"/>
      <c r="F181" s="8"/>
      <c r="G181" s="8"/>
      <c r="H181" s="8"/>
      <c r="I181" s="8"/>
      <c r="J181" s="8"/>
      <c r="K181" s="8"/>
      <c r="L181" s="8"/>
      <c r="M181" s="8"/>
    </row>
    <row r="182" spans="3:13" ht="14.45" customHeight="1">
      <c r="C182" s="8"/>
      <c r="D182" s="8"/>
      <c r="E182" s="8"/>
      <c r="F182" s="8"/>
      <c r="G182" s="8"/>
      <c r="H182" s="8"/>
      <c r="I182" s="8"/>
      <c r="J182" s="8"/>
      <c r="K182" s="8"/>
      <c r="L182" s="8"/>
      <c r="M182" s="8"/>
    </row>
    <row r="183" spans="3:13" ht="14.45" customHeight="1">
      <c r="C183" s="8"/>
      <c r="D183" s="8"/>
      <c r="E183" s="8"/>
      <c r="F183" s="8"/>
      <c r="G183" s="8"/>
      <c r="H183" s="8"/>
      <c r="I183" s="8"/>
      <c r="J183" s="8"/>
      <c r="K183" s="8"/>
      <c r="L183" s="8"/>
      <c r="M183" s="8"/>
    </row>
    <row r="184" spans="3:13" ht="14.45" customHeight="1">
      <c r="C184" s="8"/>
      <c r="D184" s="8"/>
      <c r="E184" s="8"/>
      <c r="F184" s="8"/>
      <c r="G184" s="8"/>
      <c r="H184" s="8"/>
      <c r="I184" s="8"/>
      <c r="J184" s="8"/>
      <c r="K184" s="8"/>
      <c r="L184" s="8"/>
      <c r="M184" s="8"/>
    </row>
    <row r="185" spans="3:13" ht="14.45" customHeight="1">
      <c r="C185" s="2"/>
      <c r="D185" s="2"/>
      <c r="E185" s="2"/>
      <c r="F185" s="2"/>
      <c r="G185" s="2"/>
      <c r="H185" s="2"/>
      <c r="I185" s="2"/>
      <c r="J185" s="2"/>
      <c r="K185" s="2"/>
      <c r="L185" s="2"/>
      <c r="M185" s="2"/>
    </row>
    <row r="186" spans="3:13" ht="14.45" customHeight="1"/>
    <row r="187" spans="3:13" ht="14.45" customHeight="1"/>
    <row r="188" spans="3:13" ht="14.45" customHeight="1"/>
    <row r="189" spans="3:13" ht="14.45" customHeight="1"/>
    <row r="190" spans="3:13" ht="14.45" customHeight="1"/>
    <row r="191" spans="3:13" ht="14.45" customHeight="1"/>
    <row r="192" spans="3:13" ht="14.45" customHeight="1"/>
    <row r="193" spans="3:20" ht="14.45" customHeight="1"/>
    <row r="194" spans="3:20" ht="14.45" customHeight="1"/>
    <row r="195" spans="3:20" s="2" customFormat="1" ht="14.45" customHeight="1">
      <c r="C195" s="1"/>
      <c r="D195" s="1"/>
      <c r="E195" s="1"/>
      <c r="F195" s="1"/>
      <c r="G195" s="1"/>
      <c r="H195" s="1"/>
      <c r="I195" s="1"/>
      <c r="J195" s="1"/>
      <c r="K195" s="1"/>
      <c r="L195" s="1"/>
      <c r="M195" s="1"/>
      <c r="N195" s="1"/>
      <c r="O195" s="1"/>
      <c r="P195" s="1"/>
      <c r="Q195" s="1"/>
      <c r="R195" s="1"/>
      <c r="S195" s="1"/>
      <c r="T195" s="1"/>
    </row>
    <row r="196" spans="3:20" s="4" customFormat="1" ht="12.95" customHeight="1">
      <c r="C196" s="1"/>
      <c r="D196" s="1"/>
      <c r="E196" s="1"/>
      <c r="F196" s="1"/>
      <c r="G196" s="1"/>
      <c r="H196" s="1"/>
      <c r="I196" s="1"/>
      <c r="J196" s="1"/>
      <c r="K196" s="1"/>
      <c r="L196" s="1"/>
      <c r="M196" s="1"/>
      <c r="N196" s="2"/>
      <c r="O196" s="2"/>
      <c r="P196" s="2"/>
      <c r="Q196" s="2"/>
      <c r="R196" s="2"/>
      <c r="S196" s="2"/>
      <c r="T196" s="2"/>
    </row>
    <row r="197" spans="3:20" ht="18" customHeight="1">
      <c r="N197" s="4"/>
      <c r="O197" s="4"/>
      <c r="P197" s="4"/>
      <c r="Q197" s="4"/>
      <c r="R197" s="4"/>
      <c r="S197" s="4"/>
      <c r="T197" s="4"/>
    </row>
    <row r="198" spans="3:20" ht="27" customHeight="1"/>
    <row r="199" spans="3:20" ht="13.5" customHeight="1"/>
    <row r="200" spans="3:20" ht="13.5" customHeight="1"/>
    <row r="201" spans="3:20" ht="13.5" customHeight="1"/>
    <row r="202" spans="3:20" ht="13.5" customHeight="1"/>
    <row r="203" spans="3:20" ht="13.5" customHeight="1"/>
    <row r="204" spans="3:20" ht="13.5" customHeight="1"/>
    <row r="205" spans="3:20" ht="13.5" customHeight="1"/>
    <row r="206" spans="3:20" ht="13.5" customHeight="1"/>
    <row r="207" spans="3:20" ht="13.5" customHeight="1"/>
    <row r="208" spans="3:20"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3:20" ht="13.5" customHeight="1"/>
    <row r="242" spans="3:20" ht="13.5" customHeight="1"/>
    <row r="243" spans="3:20" ht="13.5" customHeight="1"/>
    <row r="244" spans="3:20" ht="13.5" customHeight="1"/>
    <row r="245" spans="3:20" ht="13.5" customHeight="1"/>
    <row r="246" spans="3:20" ht="13.5" customHeight="1"/>
    <row r="247" spans="3:20" ht="13.5" customHeight="1"/>
    <row r="248" spans="3:20" ht="13.5" customHeight="1"/>
    <row r="249" spans="3:20" ht="13.5" customHeight="1"/>
    <row r="250" spans="3:20" ht="13.5" customHeight="1"/>
    <row r="251" spans="3:20" ht="13.5" customHeight="1"/>
    <row r="252" spans="3:20" ht="13.5" customHeight="1"/>
    <row r="253" spans="3:20" ht="13.5" customHeight="1"/>
    <row r="254" spans="3:20" ht="13.5" customHeight="1"/>
    <row r="255" spans="3:20" s="5" customFormat="1" ht="13.5" customHeight="1">
      <c r="C255" s="1"/>
      <c r="D255" s="1"/>
      <c r="E255" s="1"/>
      <c r="F255" s="1"/>
      <c r="G255" s="1"/>
      <c r="H255" s="1"/>
      <c r="I255" s="1"/>
      <c r="J255" s="1"/>
      <c r="K255" s="1"/>
      <c r="L255" s="1"/>
      <c r="M255" s="1"/>
      <c r="N255" s="1"/>
      <c r="O255" s="1"/>
      <c r="P255" s="1"/>
      <c r="Q255" s="1"/>
      <c r="R255" s="1"/>
      <c r="S255" s="1"/>
      <c r="T255" s="1"/>
    </row>
    <row r="256" spans="3:20" ht="15" customHeight="1">
      <c r="N256" s="5"/>
      <c r="O256" s="5"/>
      <c r="P256" s="5"/>
      <c r="Q256" s="5"/>
      <c r="R256" s="5"/>
      <c r="S256" s="5"/>
      <c r="T256" s="5"/>
    </row>
    <row r="257" spans="3:20" s="2" customFormat="1" ht="18" customHeight="1">
      <c r="C257" s="1"/>
      <c r="D257" s="1"/>
      <c r="E257" s="1"/>
      <c r="F257" s="1"/>
      <c r="G257" s="1"/>
      <c r="H257" s="1"/>
      <c r="I257" s="1"/>
      <c r="J257" s="1"/>
      <c r="K257" s="1"/>
      <c r="L257" s="1"/>
      <c r="M257" s="1"/>
      <c r="N257" s="1"/>
      <c r="O257" s="1"/>
      <c r="P257" s="1"/>
      <c r="Q257" s="1"/>
      <c r="R257" s="1"/>
      <c r="S257" s="1"/>
      <c r="T257" s="1"/>
    </row>
    <row r="258" spans="3:20" s="2" customFormat="1" ht="18" customHeight="1">
      <c r="C258" s="1"/>
      <c r="D258" s="1"/>
      <c r="E258" s="1"/>
      <c r="F258" s="1"/>
      <c r="G258" s="1"/>
      <c r="H258" s="1"/>
      <c r="I258" s="1"/>
      <c r="J258" s="1"/>
      <c r="K258" s="1"/>
      <c r="L258" s="1"/>
      <c r="M258" s="1"/>
    </row>
    <row r="259" spans="3:20" s="2" customFormat="1" ht="18" customHeight="1">
      <c r="C259" s="1"/>
      <c r="D259" s="1"/>
      <c r="E259" s="1"/>
      <c r="F259" s="1"/>
      <c r="G259" s="1"/>
      <c r="H259" s="1"/>
      <c r="I259" s="1"/>
      <c r="J259" s="1"/>
      <c r="K259" s="1"/>
      <c r="L259" s="1"/>
      <c r="M259" s="1"/>
    </row>
    <row r="260" spans="3:20" s="2" customFormat="1" ht="18" customHeight="1">
      <c r="C260" s="1"/>
      <c r="D260" s="1"/>
      <c r="E260" s="1"/>
      <c r="F260" s="1"/>
      <c r="G260" s="1"/>
      <c r="H260" s="1"/>
      <c r="I260" s="1"/>
      <c r="J260" s="1"/>
      <c r="K260" s="1"/>
      <c r="L260" s="1"/>
      <c r="M260" s="1"/>
    </row>
    <row r="261" spans="3:20" s="2" customFormat="1" ht="18" customHeight="1">
      <c r="C261" s="1"/>
      <c r="D261" s="1"/>
      <c r="E261" s="1"/>
      <c r="F261" s="1"/>
      <c r="G261" s="1"/>
      <c r="H261" s="1"/>
      <c r="I261" s="1"/>
      <c r="J261" s="1"/>
      <c r="K261" s="1"/>
      <c r="L261" s="1"/>
      <c r="M261" s="1"/>
    </row>
    <row r="262" spans="3:20" s="2" customFormat="1" ht="18" customHeight="1">
      <c r="C262" s="1"/>
      <c r="D262" s="1"/>
      <c r="E262" s="1"/>
      <c r="F262" s="1"/>
      <c r="G262" s="1"/>
      <c r="H262" s="1"/>
      <c r="I262" s="1"/>
      <c r="J262" s="1"/>
      <c r="K262" s="1"/>
      <c r="L262" s="1"/>
      <c r="M262" s="1"/>
    </row>
    <row r="263" spans="3:20" ht="18" customHeight="1">
      <c r="N263" s="2"/>
      <c r="O263" s="2"/>
      <c r="P263" s="2"/>
      <c r="Q263" s="2"/>
      <c r="R263" s="2"/>
      <c r="S263" s="2"/>
      <c r="T263" s="2"/>
    </row>
    <row r="265" spans="3:20" s="2" customFormat="1" ht="18" customHeight="1">
      <c r="C265" s="1"/>
      <c r="D265" s="1"/>
      <c r="E265" s="1"/>
      <c r="F265" s="1"/>
      <c r="G265" s="1"/>
      <c r="H265" s="1"/>
      <c r="I265" s="1"/>
      <c r="J265" s="1"/>
      <c r="K265" s="1"/>
      <c r="L265" s="1"/>
      <c r="M265" s="1"/>
      <c r="N265" s="1"/>
      <c r="O265" s="1"/>
      <c r="P265" s="1"/>
      <c r="Q265" s="1"/>
      <c r="R265" s="1"/>
      <c r="S265" s="1"/>
      <c r="T265" s="1"/>
    </row>
    <row r="266" spans="3:20" s="2" customFormat="1" ht="18" customHeight="1">
      <c r="C266" s="1"/>
      <c r="D266" s="1"/>
      <c r="E266" s="1"/>
      <c r="F266" s="1"/>
      <c r="G266" s="1"/>
      <c r="H266" s="1"/>
      <c r="I266" s="1"/>
      <c r="J266" s="1"/>
      <c r="K266" s="1"/>
      <c r="L266" s="1"/>
      <c r="M266" s="1"/>
    </row>
    <row r="267" spans="3:20" s="2" customFormat="1" ht="18" customHeight="1">
      <c r="C267" s="1"/>
      <c r="D267" s="1"/>
      <c r="E267" s="1"/>
      <c r="F267" s="1"/>
      <c r="G267" s="1"/>
      <c r="H267" s="1"/>
      <c r="I267" s="1"/>
      <c r="J267" s="1"/>
      <c r="K267" s="1"/>
      <c r="L267" s="1"/>
      <c r="M267" s="1"/>
    </row>
    <row r="268" spans="3:20" ht="18" customHeight="1">
      <c r="N268" s="2"/>
      <c r="O268" s="2"/>
      <c r="P268" s="2"/>
      <c r="Q268" s="2"/>
      <c r="R268" s="2"/>
      <c r="S268" s="2"/>
      <c r="T268" s="2"/>
    </row>
    <row r="269" spans="3:20" ht="15" customHeight="1"/>
    <row r="270" spans="3:20" ht="15" customHeight="1"/>
    <row r="271" spans="3:20" ht="15" customHeight="1"/>
    <row r="272" spans="3:20"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sheetData>
  <mergeCells count="51">
    <mergeCell ref="N20:O20"/>
    <mergeCell ref="N21:O21"/>
    <mergeCell ref="N31:O32"/>
    <mergeCell ref="C29:S29"/>
    <mergeCell ref="C31:M32"/>
    <mergeCell ref="N16:P16"/>
    <mergeCell ref="Q13:R13"/>
    <mergeCell ref="Q12:R12"/>
    <mergeCell ref="N13:O13"/>
    <mergeCell ref="N15:P15"/>
    <mergeCell ref="N17:P17"/>
    <mergeCell ref="N18:P18"/>
    <mergeCell ref="N48:O48"/>
    <mergeCell ref="N37:O37"/>
    <mergeCell ref="N38:O38"/>
    <mergeCell ref="N39:O39"/>
    <mergeCell ref="N40:O40"/>
    <mergeCell ref="N47:O47"/>
    <mergeCell ref="N41:O41"/>
    <mergeCell ref="N42:O42"/>
    <mergeCell ref="N43:O43"/>
    <mergeCell ref="N45:O45"/>
    <mergeCell ref="N44:O44"/>
    <mergeCell ref="N46:O46"/>
    <mergeCell ref="N34:O34"/>
    <mergeCell ref="N35:O35"/>
    <mergeCell ref="N10:O10"/>
    <mergeCell ref="N36:O36"/>
    <mergeCell ref="N11:O11"/>
    <mergeCell ref="N12:O12"/>
    <mergeCell ref="C26:S26"/>
    <mergeCell ref="C27:S27"/>
    <mergeCell ref="Q11:R11"/>
    <mergeCell ref="Q10:R10"/>
    <mergeCell ref="N14:P14"/>
    <mergeCell ref="S19:T19"/>
    <mergeCell ref="S20:T20"/>
    <mergeCell ref="N22:O22"/>
    <mergeCell ref="N23:O23"/>
    <mergeCell ref="N19:O19"/>
    <mergeCell ref="N33:O33"/>
    <mergeCell ref="C28:S28"/>
    <mergeCell ref="C1:S1"/>
    <mergeCell ref="C2:S2"/>
    <mergeCell ref="N8:O8"/>
    <mergeCell ref="N9:O9"/>
    <mergeCell ref="B6:M7"/>
    <mergeCell ref="N6:P7"/>
    <mergeCell ref="Q9:R9"/>
    <mergeCell ref="Q7:R7"/>
    <mergeCell ref="S7:T7"/>
  </mergeCells>
  <phoneticPr fontId="4"/>
  <printOptions horizontalCentered="1"/>
  <pageMargins left="0.19685039370078741" right="0.19685039370078741" top="0.78740157480314965" bottom="0.39370078740157483" header="0.51181102362204722" footer="0.51181102362204722"/>
  <pageSetup paperSize="9" orientation="portrait" cellComments="asDisplayed" r:id="rId1"/>
  <headerFooter alignWithMargins="0"/>
  <rowBreaks count="2" manualBreakCount="2">
    <brk id="140" max="16383" man="1"/>
    <brk id="19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57"/>
  <sheetViews>
    <sheetView showGridLines="0" zoomScaleNormal="100" zoomScaleSheetLayoutView="120" workbookViewId="0"/>
  </sheetViews>
  <sheetFormatPr defaultRowHeight="13.5"/>
  <cols>
    <col min="1" max="1" width="0.75" customWidth="1" collapsed="1"/>
    <col min="2" max="2" width="0.5" customWidth="1" collapsed="1"/>
    <col min="3" max="14" width="3.125" customWidth="1" collapsed="1"/>
    <col min="15" max="16" width="8.375" customWidth="1" collapsed="1"/>
    <col min="17" max="17" width="0.5" customWidth="1" collapsed="1"/>
    <col min="18" max="19" width="9.125" customWidth="1" collapsed="1"/>
    <col min="20" max="20" width="0.625" customWidth="1" collapsed="1"/>
    <col min="21" max="22" width="9.125" customWidth="1" collapsed="1"/>
    <col min="23" max="23" width="0.5" customWidth="1" collapsed="1"/>
    <col min="24" max="24" width="0.75" customWidth="1" collapsed="1"/>
  </cols>
  <sheetData>
    <row r="1" spans="2:24" ht="18" customHeight="1">
      <c r="C1" s="65"/>
      <c r="D1" s="65"/>
      <c r="E1" s="374" t="s">
        <v>275</v>
      </c>
      <c r="F1" s="374"/>
      <c r="G1" s="374"/>
      <c r="H1" s="374"/>
      <c r="I1" s="374"/>
      <c r="J1" s="374"/>
      <c r="K1" s="374"/>
      <c r="L1" s="374"/>
      <c r="M1" s="374"/>
      <c r="N1" s="374"/>
      <c r="O1" s="374"/>
      <c r="P1" s="374"/>
      <c r="Q1" s="374"/>
      <c r="R1" s="374"/>
      <c r="S1" s="374"/>
      <c r="T1" s="374"/>
      <c r="U1" s="374"/>
      <c r="V1" s="374"/>
      <c r="W1" s="64"/>
      <c r="X1" s="15"/>
    </row>
    <row r="2" spans="2:24" ht="29.25" customHeight="1">
      <c r="C2" s="417" t="s">
        <v>276</v>
      </c>
      <c r="D2" s="417"/>
      <c r="E2" s="417"/>
      <c r="F2" s="417"/>
      <c r="G2" s="417"/>
      <c r="H2" s="417"/>
      <c r="I2" s="417"/>
      <c r="J2" s="417"/>
      <c r="K2" s="417"/>
      <c r="L2" s="417"/>
      <c r="M2" s="417"/>
      <c r="N2" s="417"/>
      <c r="O2" s="417"/>
      <c r="P2" s="417"/>
      <c r="Q2" s="417"/>
      <c r="R2" s="417"/>
      <c r="S2" s="417"/>
      <c r="T2" s="417"/>
      <c r="U2" s="417"/>
      <c r="V2" s="417"/>
      <c r="W2" s="66"/>
      <c r="X2" s="1"/>
    </row>
    <row r="3" spans="2:24" ht="13.5" customHeight="1">
      <c r="D3" s="89"/>
      <c r="E3" s="89"/>
      <c r="F3" s="89"/>
      <c r="G3" s="89"/>
      <c r="H3" s="89"/>
      <c r="I3" s="89"/>
      <c r="J3" s="89"/>
      <c r="K3" s="89"/>
      <c r="L3" s="89"/>
      <c r="M3" s="89"/>
      <c r="N3" s="13" t="str">
        <f>NWM!M3</f>
        <v xml:space="preserve"> 自　令和3年4月1日</v>
      </c>
      <c r="O3" s="89"/>
      <c r="P3" s="89"/>
      <c r="Q3" s="89"/>
      <c r="R3" s="89"/>
      <c r="S3" s="89"/>
      <c r="T3" s="89"/>
      <c r="U3" s="89"/>
      <c r="V3" s="89"/>
      <c r="W3" s="89"/>
      <c r="X3" s="1"/>
    </row>
    <row r="4" spans="2:24" ht="13.5" customHeight="1">
      <c r="D4" s="13"/>
      <c r="E4" s="13"/>
      <c r="F4" s="13"/>
      <c r="G4" s="13"/>
      <c r="H4" s="13"/>
      <c r="I4" s="13"/>
      <c r="J4" s="13"/>
      <c r="K4" s="13"/>
      <c r="L4" s="13"/>
      <c r="M4" s="13"/>
      <c r="N4" s="13" t="str">
        <f>NWM!M4</f>
        <v xml:space="preserve"> 至　令和4年3月31日</v>
      </c>
      <c r="O4" s="13"/>
      <c r="P4" s="13"/>
      <c r="Q4" s="13"/>
      <c r="R4" s="13"/>
      <c r="S4" s="13"/>
      <c r="T4" s="13"/>
      <c r="U4" s="13"/>
      <c r="V4" s="13"/>
      <c r="W4" s="13"/>
      <c r="X4" s="1"/>
    </row>
    <row r="5" spans="2:24" ht="15.75" customHeight="1" thickBot="1">
      <c r="C5" s="13" t="str">
        <f>IF(NWM!C30=0,"",NWM!C30)</f>
        <v/>
      </c>
      <c r="D5" s="13"/>
      <c r="E5" s="13"/>
      <c r="F5" s="89"/>
      <c r="G5" s="89"/>
      <c r="H5" s="89"/>
      <c r="I5" s="89"/>
      <c r="J5" s="89"/>
      <c r="K5" s="89"/>
      <c r="L5" s="89"/>
      <c r="M5" s="89"/>
      <c r="N5" s="89"/>
      <c r="O5" s="89"/>
      <c r="P5" s="68"/>
      <c r="Q5" s="68"/>
      <c r="R5" s="89"/>
      <c r="S5" s="89"/>
      <c r="T5" s="89"/>
      <c r="U5" s="89" t="str">
        <f>NWM!S5</f>
        <v>（単位：千円）</v>
      </c>
      <c r="V5" s="13"/>
      <c r="W5" s="13"/>
      <c r="X5" s="1"/>
    </row>
    <row r="6" spans="2:24" ht="14.1" customHeight="1" thickBot="1">
      <c r="B6" s="377" t="s">
        <v>278</v>
      </c>
      <c r="C6" s="378"/>
      <c r="D6" s="378"/>
      <c r="E6" s="378"/>
      <c r="F6" s="378"/>
      <c r="G6" s="378"/>
      <c r="H6" s="378"/>
      <c r="I6" s="378"/>
      <c r="J6" s="378"/>
      <c r="K6" s="378"/>
      <c r="L6" s="378"/>
      <c r="M6" s="378"/>
      <c r="N6" s="410"/>
      <c r="O6" s="498" t="s">
        <v>277</v>
      </c>
      <c r="P6" s="378"/>
      <c r="Q6" s="382"/>
      <c r="R6" s="89"/>
      <c r="S6" s="89"/>
      <c r="T6" s="89"/>
      <c r="U6" s="89"/>
      <c r="V6" s="13"/>
      <c r="W6" s="13"/>
      <c r="X6" s="1"/>
    </row>
    <row r="7" spans="2:24">
      <c r="B7" s="267"/>
      <c r="C7" s="13"/>
      <c r="D7" s="13"/>
      <c r="E7" s="52" t="s">
        <v>279</v>
      </c>
      <c r="F7" s="52"/>
      <c r="G7" s="52"/>
      <c r="H7" s="52"/>
      <c r="I7" s="13"/>
      <c r="J7" s="52"/>
      <c r="K7" s="52"/>
      <c r="L7" s="52"/>
      <c r="M7" s="52"/>
      <c r="N7" s="61"/>
      <c r="O7" s="429">
        <f>PL!N7</f>
        <v>3913999</v>
      </c>
      <c r="P7" s="411"/>
      <c r="Q7" s="262"/>
      <c r="R7" s="13"/>
      <c r="S7" s="13"/>
      <c r="T7" s="13"/>
      <c r="U7" s="13"/>
      <c r="V7" s="13"/>
      <c r="W7" s="13"/>
      <c r="X7" s="1"/>
    </row>
    <row r="8" spans="2:24">
      <c r="B8" s="267"/>
      <c r="C8" s="13"/>
      <c r="D8" s="13"/>
      <c r="E8" s="13"/>
      <c r="F8" s="52" t="s">
        <v>280</v>
      </c>
      <c r="G8" s="52"/>
      <c r="H8" s="52"/>
      <c r="I8" s="52"/>
      <c r="J8" s="52"/>
      <c r="K8" s="52"/>
      <c r="L8" s="52"/>
      <c r="M8" s="52"/>
      <c r="N8" s="61"/>
      <c r="O8" s="429">
        <f>PL!N8</f>
        <v>2250338</v>
      </c>
      <c r="P8" s="411"/>
      <c r="Q8" s="210"/>
      <c r="R8" s="13"/>
      <c r="S8" s="13"/>
      <c r="T8" s="13"/>
      <c r="U8" s="13"/>
      <c r="V8" s="13"/>
      <c r="W8" s="13"/>
      <c r="X8" s="1"/>
    </row>
    <row r="9" spans="2:24">
      <c r="B9" s="267"/>
      <c r="C9" s="13"/>
      <c r="D9" s="13"/>
      <c r="E9" s="13"/>
      <c r="F9" s="52"/>
      <c r="G9" s="52" t="s">
        <v>284</v>
      </c>
      <c r="H9" s="52"/>
      <c r="I9" s="52"/>
      <c r="J9" s="52"/>
      <c r="K9" s="52"/>
      <c r="L9" s="52"/>
      <c r="M9" s="52"/>
      <c r="N9" s="61"/>
      <c r="O9" s="429">
        <f>PL!N9</f>
        <v>574716</v>
      </c>
      <c r="P9" s="411"/>
      <c r="Q9" s="210"/>
      <c r="R9" s="13"/>
      <c r="S9" s="13" t="s">
        <v>136</v>
      </c>
      <c r="T9" s="13"/>
      <c r="U9" s="13"/>
      <c r="V9" s="13"/>
      <c r="W9" s="13"/>
      <c r="X9" s="1"/>
    </row>
    <row r="10" spans="2:24">
      <c r="B10" s="267"/>
      <c r="C10" s="13"/>
      <c r="D10" s="13"/>
      <c r="E10" s="13"/>
      <c r="F10" s="52"/>
      <c r="G10" s="52"/>
      <c r="H10" s="52" t="s">
        <v>281</v>
      </c>
      <c r="I10" s="52"/>
      <c r="J10" s="52"/>
      <c r="K10" s="52"/>
      <c r="L10" s="52"/>
      <c r="M10" s="52"/>
      <c r="N10" s="61"/>
      <c r="O10" s="429">
        <f>PL!N10</f>
        <v>465680</v>
      </c>
      <c r="P10" s="411"/>
      <c r="Q10" s="210"/>
      <c r="R10" s="13"/>
      <c r="S10" s="13"/>
      <c r="T10" s="13"/>
      <c r="U10" s="13"/>
      <c r="V10" s="13"/>
      <c r="W10" s="13"/>
      <c r="X10" s="1"/>
    </row>
    <row r="11" spans="2:24">
      <c r="B11" s="267"/>
      <c r="C11" s="13"/>
      <c r="D11" s="13"/>
      <c r="E11" s="13"/>
      <c r="F11" s="52"/>
      <c r="G11" s="52"/>
      <c r="H11" s="52" t="s">
        <v>282</v>
      </c>
      <c r="I11" s="52"/>
      <c r="J11" s="52"/>
      <c r="K11" s="52"/>
      <c r="L11" s="52"/>
      <c r="M11" s="52"/>
      <c r="N11" s="61"/>
      <c r="O11" s="429">
        <f>PL!N11</f>
        <v>29520</v>
      </c>
      <c r="P11" s="411"/>
      <c r="Q11" s="210"/>
      <c r="R11" s="13"/>
      <c r="S11" s="13"/>
      <c r="T11" s="13"/>
      <c r="U11" s="13"/>
      <c r="V11" s="13"/>
      <c r="W11" s="13"/>
      <c r="X11" s="1"/>
    </row>
    <row r="12" spans="2:24">
      <c r="B12" s="267"/>
      <c r="C12" s="13"/>
      <c r="D12" s="13"/>
      <c r="E12" s="13"/>
      <c r="F12" s="52"/>
      <c r="G12" s="52"/>
      <c r="H12" s="52" t="s">
        <v>283</v>
      </c>
      <c r="I12" s="52"/>
      <c r="J12" s="52"/>
      <c r="K12" s="52"/>
      <c r="L12" s="52"/>
      <c r="M12" s="52"/>
      <c r="N12" s="61"/>
      <c r="O12" s="429" t="str">
        <f>PL!N12</f>
        <v>-</v>
      </c>
      <c r="P12" s="411"/>
      <c r="Q12" s="210"/>
      <c r="R12" s="13"/>
      <c r="S12" s="13"/>
      <c r="T12" s="13"/>
      <c r="U12" s="13"/>
      <c r="V12" s="13"/>
      <c r="W12" s="13"/>
      <c r="X12" s="1"/>
    </row>
    <row r="13" spans="2:24">
      <c r="B13" s="267"/>
      <c r="C13" s="13"/>
      <c r="D13" s="13"/>
      <c r="E13" s="13"/>
      <c r="F13" s="52"/>
      <c r="G13" s="52"/>
      <c r="H13" s="52" t="s">
        <v>285</v>
      </c>
      <c r="I13" s="52"/>
      <c r="J13" s="52"/>
      <c r="K13" s="52"/>
      <c r="L13" s="52"/>
      <c r="M13" s="52"/>
      <c r="N13" s="61"/>
      <c r="O13" s="429">
        <f>PL!N13</f>
        <v>79516</v>
      </c>
      <c r="P13" s="411"/>
      <c r="Q13" s="210"/>
      <c r="R13" s="13"/>
      <c r="S13" s="13"/>
      <c r="T13" s="13"/>
      <c r="U13" s="13"/>
      <c r="V13" s="13"/>
      <c r="W13" s="13"/>
      <c r="X13" s="1"/>
    </row>
    <row r="14" spans="2:24">
      <c r="B14" s="267"/>
      <c r="C14" s="13"/>
      <c r="D14" s="13"/>
      <c r="E14" s="13"/>
      <c r="F14" s="52"/>
      <c r="G14" s="52" t="s">
        <v>286</v>
      </c>
      <c r="H14" s="52"/>
      <c r="I14" s="52"/>
      <c r="J14" s="52"/>
      <c r="K14" s="52"/>
      <c r="L14" s="52"/>
      <c r="M14" s="52"/>
      <c r="N14" s="61"/>
      <c r="O14" s="429">
        <f>PL!N14</f>
        <v>1640348</v>
      </c>
      <c r="P14" s="411"/>
      <c r="Q14" s="210"/>
      <c r="R14" s="13"/>
      <c r="S14" s="13"/>
      <c r="T14" s="13"/>
      <c r="U14" s="13"/>
      <c r="V14" s="13"/>
      <c r="W14" s="13"/>
      <c r="X14" s="1"/>
    </row>
    <row r="15" spans="2:24">
      <c r="B15" s="267"/>
      <c r="C15" s="13"/>
      <c r="D15" s="13"/>
      <c r="E15" s="13"/>
      <c r="F15" s="52"/>
      <c r="G15" s="52"/>
      <c r="H15" s="52" t="s">
        <v>287</v>
      </c>
      <c r="I15" s="52"/>
      <c r="J15" s="52"/>
      <c r="K15" s="52"/>
      <c r="L15" s="52"/>
      <c r="M15" s="52"/>
      <c r="N15" s="61"/>
      <c r="O15" s="429">
        <f>PL!N15</f>
        <v>1125952</v>
      </c>
      <c r="P15" s="411"/>
      <c r="Q15" s="210"/>
      <c r="R15" s="13"/>
      <c r="S15" s="13"/>
      <c r="T15" s="13"/>
      <c r="U15" s="13"/>
      <c r="V15" s="13"/>
      <c r="W15" s="13"/>
      <c r="X15" s="1"/>
    </row>
    <row r="16" spans="2:24">
      <c r="B16" s="267"/>
      <c r="C16" s="13"/>
      <c r="D16" s="13"/>
      <c r="E16" s="13"/>
      <c r="F16" s="52"/>
      <c r="G16" s="52"/>
      <c r="H16" s="52" t="s">
        <v>288</v>
      </c>
      <c r="I16" s="52"/>
      <c r="J16" s="52"/>
      <c r="K16" s="52"/>
      <c r="L16" s="52"/>
      <c r="M16" s="52"/>
      <c r="N16" s="61"/>
      <c r="O16" s="429">
        <f>PL!N16</f>
        <v>11642</v>
      </c>
      <c r="P16" s="411"/>
      <c r="Q16" s="210"/>
      <c r="R16" s="13"/>
      <c r="S16" s="13"/>
      <c r="T16" s="13"/>
      <c r="U16" s="13"/>
      <c r="V16" s="13"/>
      <c r="W16" s="13"/>
      <c r="X16" s="1"/>
    </row>
    <row r="17" spans="2:24">
      <c r="B17" s="267"/>
      <c r="C17" s="13"/>
      <c r="D17" s="13"/>
      <c r="E17" s="13"/>
      <c r="F17" s="52"/>
      <c r="G17" s="52"/>
      <c r="H17" s="52" t="s">
        <v>289</v>
      </c>
      <c r="I17" s="52"/>
      <c r="J17" s="52"/>
      <c r="K17" s="52"/>
      <c r="L17" s="52"/>
      <c r="M17" s="52"/>
      <c r="N17" s="61"/>
      <c r="O17" s="429">
        <f>PL!N17</f>
        <v>502754</v>
      </c>
      <c r="P17" s="411"/>
      <c r="Q17" s="210"/>
      <c r="R17" s="13"/>
      <c r="S17" s="13"/>
      <c r="T17" s="13"/>
      <c r="U17" s="13"/>
      <c r="V17" s="13"/>
      <c r="W17" s="13"/>
      <c r="X17" s="1"/>
    </row>
    <row r="18" spans="2:24">
      <c r="B18" s="267"/>
      <c r="C18" s="13"/>
      <c r="D18" s="13"/>
      <c r="E18" s="13"/>
      <c r="F18" s="52"/>
      <c r="G18" s="52"/>
      <c r="H18" s="52" t="s">
        <v>285</v>
      </c>
      <c r="I18" s="52"/>
      <c r="J18" s="52"/>
      <c r="K18" s="52"/>
      <c r="L18" s="52"/>
      <c r="M18" s="52"/>
      <c r="N18" s="61"/>
      <c r="O18" s="429" t="str">
        <f>PL!N18</f>
        <v>-</v>
      </c>
      <c r="P18" s="411"/>
      <c r="Q18" s="210"/>
      <c r="R18" s="13"/>
      <c r="S18" s="13"/>
      <c r="T18" s="13"/>
      <c r="U18" s="13"/>
      <c r="V18" s="13"/>
      <c r="W18" s="13"/>
      <c r="X18" s="1"/>
    </row>
    <row r="19" spans="2:24">
      <c r="B19" s="267"/>
      <c r="C19" s="13"/>
      <c r="D19" s="13"/>
      <c r="E19" s="13"/>
      <c r="F19" s="52"/>
      <c r="G19" s="52" t="s">
        <v>290</v>
      </c>
      <c r="H19" s="52"/>
      <c r="I19" s="52"/>
      <c r="J19" s="52"/>
      <c r="K19" s="52"/>
      <c r="L19" s="52"/>
      <c r="M19" s="52"/>
      <c r="N19" s="61"/>
      <c r="O19" s="429">
        <f>PL!N19</f>
        <v>35275</v>
      </c>
      <c r="P19" s="411"/>
      <c r="Q19" s="210"/>
      <c r="R19" s="13"/>
      <c r="S19" s="13"/>
      <c r="T19" s="13"/>
      <c r="U19" s="50"/>
      <c r="V19" s="50"/>
      <c r="W19" s="50"/>
      <c r="X19" s="10"/>
    </row>
    <row r="20" spans="2:24">
      <c r="B20" s="267"/>
      <c r="C20" s="13"/>
      <c r="D20" s="13"/>
      <c r="E20" s="13"/>
      <c r="F20" s="52"/>
      <c r="G20" s="52"/>
      <c r="H20" s="13" t="s">
        <v>291</v>
      </c>
      <c r="I20" s="13"/>
      <c r="J20" s="52"/>
      <c r="K20" s="13"/>
      <c r="L20" s="52"/>
      <c r="M20" s="52"/>
      <c r="N20" s="61"/>
      <c r="O20" s="429">
        <f>PL!N20</f>
        <v>27042</v>
      </c>
      <c r="P20" s="411"/>
      <c r="Q20" s="210"/>
      <c r="R20" s="13"/>
      <c r="S20" s="13"/>
      <c r="T20" s="13"/>
      <c r="U20" s="50"/>
      <c r="V20" s="50"/>
      <c r="W20" s="50"/>
      <c r="X20" s="10"/>
    </row>
    <row r="21" spans="2:24">
      <c r="B21" s="267"/>
      <c r="C21" s="13"/>
      <c r="D21" s="13"/>
      <c r="E21" s="13"/>
      <c r="F21" s="52"/>
      <c r="G21" s="52"/>
      <c r="H21" s="52" t="s">
        <v>292</v>
      </c>
      <c r="I21" s="52"/>
      <c r="J21" s="52"/>
      <c r="K21" s="52"/>
      <c r="L21" s="52"/>
      <c r="M21" s="52"/>
      <c r="N21" s="61"/>
      <c r="O21" s="429">
        <f>PL!N21</f>
        <v>131</v>
      </c>
      <c r="P21" s="411"/>
      <c r="Q21" s="210"/>
      <c r="R21" s="13"/>
      <c r="S21" s="13"/>
      <c r="T21" s="13"/>
      <c r="U21" s="50"/>
      <c r="V21" s="50"/>
      <c r="W21" s="50"/>
      <c r="X21" s="10"/>
    </row>
    <row r="22" spans="2:24">
      <c r="B22" s="267"/>
      <c r="C22" s="13"/>
      <c r="D22" s="13"/>
      <c r="E22" s="13"/>
      <c r="F22" s="52"/>
      <c r="G22" s="52"/>
      <c r="H22" s="52" t="s">
        <v>285</v>
      </c>
      <c r="I22" s="52"/>
      <c r="J22" s="52"/>
      <c r="K22" s="52"/>
      <c r="L22" s="52"/>
      <c r="M22" s="52"/>
      <c r="N22" s="61"/>
      <c r="O22" s="429">
        <f>PL!N22</f>
        <v>8102</v>
      </c>
      <c r="P22" s="411"/>
      <c r="Q22" s="210"/>
      <c r="R22" s="13"/>
      <c r="S22" s="13"/>
      <c r="T22" s="13"/>
      <c r="U22" s="50"/>
      <c r="V22" s="50"/>
      <c r="W22" s="50"/>
      <c r="X22" s="10"/>
    </row>
    <row r="23" spans="2:24">
      <c r="B23" s="267"/>
      <c r="C23" s="13"/>
      <c r="D23" s="13"/>
      <c r="E23" s="13"/>
      <c r="F23" s="112" t="s">
        <v>293</v>
      </c>
      <c r="G23" s="112"/>
      <c r="H23" s="52"/>
      <c r="I23" s="112"/>
      <c r="J23" s="52"/>
      <c r="K23" s="52"/>
      <c r="L23" s="52"/>
      <c r="M23" s="52"/>
      <c r="N23" s="61"/>
      <c r="O23" s="429">
        <f>PL!N23</f>
        <v>1663661</v>
      </c>
      <c r="P23" s="411"/>
      <c r="Q23" s="210"/>
      <c r="R23" s="13"/>
      <c r="S23" s="13"/>
      <c r="T23" s="13"/>
      <c r="U23" s="50"/>
      <c r="V23" s="50"/>
      <c r="W23" s="50"/>
      <c r="X23" s="10"/>
    </row>
    <row r="24" spans="2:24">
      <c r="B24" s="267"/>
      <c r="C24" s="13"/>
      <c r="D24" s="13"/>
      <c r="E24" s="13"/>
      <c r="F24" s="52"/>
      <c r="G24" s="52" t="s">
        <v>294</v>
      </c>
      <c r="H24" s="52"/>
      <c r="I24" s="13"/>
      <c r="J24" s="52"/>
      <c r="K24" s="52"/>
      <c r="L24" s="52"/>
      <c r="M24" s="52"/>
      <c r="N24" s="61"/>
      <c r="O24" s="429">
        <f>PL!N24</f>
        <v>1025888</v>
      </c>
      <c r="P24" s="411"/>
      <c r="Q24" s="210"/>
      <c r="R24" s="13"/>
      <c r="S24" s="13"/>
      <c r="T24" s="13"/>
      <c r="U24" s="50"/>
      <c r="V24" s="50"/>
      <c r="W24" s="50"/>
      <c r="X24" s="10"/>
    </row>
    <row r="25" spans="2:24">
      <c r="B25" s="267"/>
      <c r="C25" s="13"/>
      <c r="D25" s="13"/>
      <c r="E25" s="13"/>
      <c r="F25" s="52"/>
      <c r="G25" s="52" t="s">
        <v>295</v>
      </c>
      <c r="H25" s="52"/>
      <c r="I25" s="13"/>
      <c r="J25" s="52"/>
      <c r="K25" s="52"/>
      <c r="L25" s="52"/>
      <c r="M25" s="52"/>
      <c r="N25" s="61"/>
      <c r="O25" s="429">
        <f>PL!N25</f>
        <v>96365</v>
      </c>
      <c r="P25" s="411"/>
      <c r="Q25" s="210"/>
      <c r="R25" s="13"/>
      <c r="S25" s="13"/>
      <c r="T25" s="13"/>
      <c r="U25" s="13"/>
      <c r="V25" s="13"/>
      <c r="W25" s="13"/>
      <c r="X25" s="1"/>
    </row>
    <row r="26" spans="2:24">
      <c r="B26" s="267"/>
      <c r="C26" s="13"/>
      <c r="D26" s="13"/>
      <c r="E26" s="13"/>
      <c r="F26" s="52"/>
      <c r="G26" s="52" t="s">
        <v>296</v>
      </c>
      <c r="H26" s="52"/>
      <c r="I26" s="52"/>
      <c r="J26" s="52"/>
      <c r="K26" s="52"/>
      <c r="L26" s="52"/>
      <c r="M26" s="52"/>
      <c r="N26" s="61"/>
      <c r="O26" s="429">
        <f>PL!N26</f>
        <v>539532</v>
      </c>
      <c r="P26" s="411"/>
      <c r="Q26" s="210"/>
      <c r="R26" s="13"/>
      <c r="S26" s="13"/>
      <c r="T26" s="13"/>
      <c r="U26" s="13"/>
      <c r="V26" s="13"/>
      <c r="W26" s="13"/>
      <c r="X26" s="1"/>
    </row>
    <row r="27" spans="2:24">
      <c r="B27" s="267"/>
      <c r="C27" s="13"/>
      <c r="D27" s="13"/>
      <c r="E27" s="13"/>
      <c r="F27" s="52"/>
      <c r="G27" s="50" t="s">
        <v>132</v>
      </c>
      <c r="H27" s="50"/>
      <c r="I27" s="52"/>
      <c r="J27" s="50"/>
      <c r="K27" s="50"/>
      <c r="L27" s="50"/>
      <c r="M27" s="50"/>
      <c r="N27" s="165"/>
      <c r="O27" s="429">
        <f>PL!N27</f>
        <v>1875</v>
      </c>
      <c r="P27" s="411"/>
      <c r="Q27" s="210"/>
      <c r="R27" s="13"/>
      <c r="S27" s="13"/>
      <c r="T27" s="13"/>
      <c r="U27" s="13"/>
      <c r="V27" s="13"/>
      <c r="W27" s="13"/>
      <c r="X27" s="1"/>
    </row>
    <row r="28" spans="2:24">
      <c r="B28" s="267"/>
      <c r="C28" s="13"/>
      <c r="D28" s="13"/>
      <c r="E28" s="53" t="s">
        <v>297</v>
      </c>
      <c r="F28" s="53"/>
      <c r="G28" s="50"/>
      <c r="H28" s="50"/>
      <c r="I28" s="50"/>
      <c r="J28" s="50"/>
      <c r="K28" s="50"/>
      <c r="L28" s="49"/>
      <c r="M28" s="49"/>
      <c r="N28" s="165"/>
      <c r="O28" s="429">
        <f>PL!N28</f>
        <v>265040</v>
      </c>
      <c r="P28" s="411"/>
      <c r="Q28" s="210"/>
      <c r="R28" s="13"/>
      <c r="S28" s="13"/>
      <c r="T28" s="13"/>
      <c r="U28" s="13"/>
      <c r="V28" s="13"/>
      <c r="W28" s="13"/>
      <c r="X28" s="1"/>
    </row>
    <row r="29" spans="2:24">
      <c r="B29" s="267"/>
      <c r="C29" s="13"/>
      <c r="D29" s="13"/>
      <c r="E29" s="13"/>
      <c r="F29" s="57" t="s">
        <v>298</v>
      </c>
      <c r="G29" s="57"/>
      <c r="H29" s="52"/>
      <c r="I29" s="52"/>
      <c r="J29" s="52"/>
      <c r="K29" s="52"/>
      <c r="L29" s="113"/>
      <c r="M29" s="113"/>
      <c r="N29" s="184"/>
      <c r="O29" s="429">
        <f>PL!N29</f>
        <v>106194</v>
      </c>
      <c r="P29" s="411"/>
      <c r="Q29" s="210"/>
      <c r="R29" s="13"/>
      <c r="S29" s="13"/>
      <c r="T29" s="13"/>
      <c r="U29" s="13"/>
      <c r="V29" s="13"/>
      <c r="W29" s="13"/>
      <c r="X29" s="1"/>
    </row>
    <row r="30" spans="2:24">
      <c r="B30" s="267"/>
      <c r="C30" s="13"/>
      <c r="D30" s="13"/>
      <c r="E30" s="13"/>
      <c r="F30" s="52" t="s">
        <v>285</v>
      </c>
      <c r="G30" s="52"/>
      <c r="H30" s="13"/>
      <c r="I30" s="52"/>
      <c r="J30" s="52"/>
      <c r="K30" s="52"/>
      <c r="L30" s="113"/>
      <c r="M30" s="113"/>
      <c r="N30" s="184"/>
      <c r="O30" s="468">
        <f>PL!N30</f>
        <v>158846</v>
      </c>
      <c r="P30" s="414"/>
      <c r="Q30" s="224"/>
      <c r="R30" s="49"/>
      <c r="S30" s="49"/>
      <c r="T30" s="49"/>
      <c r="U30" s="49"/>
      <c r="V30" s="49"/>
      <c r="W30" s="49"/>
      <c r="X30" s="1"/>
    </row>
    <row r="31" spans="2:24">
      <c r="B31" s="270"/>
      <c r="C31" s="128"/>
      <c r="D31" s="128" t="s">
        <v>299</v>
      </c>
      <c r="E31" s="128"/>
      <c r="F31" s="114"/>
      <c r="G31" s="114"/>
      <c r="H31" s="128"/>
      <c r="I31" s="114"/>
      <c r="J31" s="114"/>
      <c r="K31" s="114"/>
      <c r="L31" s="129"/>
      <c r="M31" s="129"/>
      <c r="N31" s="138"/>
      <c r="O31" s="467">
        <f>PL!N31</f>
        <v>3648959</v>
      </c>
      <c r="P31" s="424"/>
      <c r="Q31" s="224"/>
      <c r="R31" s="49"/>
      <c r="S31" s="49"/>
      <c r="T31" s="49"/>
      <c r="U31" s="49"/>
      <c r="V31" s="49"/>
      <c r="W31" s="49"/>
      <c r="X31" s="1"/>
    </row>
    <row r="32" spans="2:24">
      <c r="B32" s="267"/>
      <c r="C32" s="13"/>
      <c r="D32" s="13"/>
      <c r="E32" s="52" t="s">
        <v>300</v>
      </c>
      <c r="F32" s="52"/>
      <c r="G32" s="52"/>
      <c r="H32" s="13"/>
      <c r="I32" s="52"/>
      <c r="J32" s="52"/>
      <c r="K32" s="52"/>
      <c r="L32" s="113"/>
      <c r="M32" s="113"/>
      <c r="N32" s="184"/>
      <c r="O32" s="430" t="str">
        <f>PL!N32</f>
        <v>-</v>
      </c>
      <c r="P32" s="413"/>
      <c r="Q32" s="210"/>
      <c r="R32" s="49"/>
      <c r="S32" s="49"/>
      <c r="T32" s="49"/>
      <c r="U32" s="49"/>
      <c r="V32" s="49"/>
      <c r="W32" s="49"/>
      <c r="X32" s="1"/>
    </row>
    <row r="33" spans="2:24">
      <c r="B33" s="267"/>
      <c r="C33" s="13"/>
      <c r="D33" s="13"/>
      <c r="E33" s="52"/>
      <c r="F33" s="52" t="s">
        <v>301</v>
      </c>
      <c r="G33" s="52"/>
      <c r="H33" s="13"/>
      <c r="I33" s="52"/>
      <c r="J33" s="52"/>
      <c r="K33" s="52"/>
      <c r="L33" s="113"/>
      <c r="M33" s="113"/>
      <c r="N33" s="184"/>
      <c r="O33" s="429" t="str">
        <f>PL!N33</f>
        <v>-</v>
      </c>
      <c r="P33" s="411"/>
      <c r="Q33" s="210"/>
      <c r="R33" s="49"/>
      <c r="S33" s="49"/>
      <c r="T33" s="49"/>
      <c r="U33" s="49"/>
      <c r="V33" s="49"/>
      <c r="W33" s="49"/>
      <c r="X33" s="1"/>
    </row>
    <row r="34" spans="2:24">
      <c r="B34" s="267"/>
      <c r="C34" s="13"/>
      <c r="D34" s="13"/>
      <c r="E34" s="13"/>
      <c r="F34" s="112" t="s">
        <v>302</v>
      </c>
      <c r="G34" s="112"/>
      <c r="H34" s="52"/>
      <c r="I34" s="112"/>
      <c r="J34" s="52"/>
      <c r="K34" s="52"/>
      <c r="L34" s="50"/>
      <c r="M34" s="50"/>
      <c r="N34" s="165"/>
      <c r="O34" s="429" t="str">
        <f>PL!N34</f>
        <v>-</v>
      </c>
      <c r="P34" s="411"/>
      <c r="Q34" s="210"/>
      <c r="R34" s="13"/>
      <c r="S34" s="13"/>
      <c r="T34" s="13"/>
      <c r="U34" s="13"/>
      <c r="V34" s="13"/>
      <c r="W34" s="13"/>
      <c r="X34" s="1"/>
    </row>
    <row r="35" spans="2:24">
      <c r="B35" s="267"/>
      <c r="C35" s="13"/>
      <c r="D35" s="13"/>
      <c r="E35" s="13"/>
      <c r="F35" s="13" t="s">
        <v>303</v>
      </c>
      <c r="G35" s="13"/>
      <c r="H35" s="52"/>
      <c r="I35" s="13"/>
      <c r="J35" s="52"/>
      <c r="K35" s="13"/>
      <c r="L35" s="52"/>
      <c r="M35" s="52"/>
      <c r="N35" s="61"/>
      <c r="O35" s="429" t="str">
        <f>PL!N35</f>
        <v>-</v>
      </c>
      <c r="P35" s="411"/>
      <c r="Q35" s="210"/>
      <c r="R35" s="13"/>
      <c r="S35" s="13"/>
      <c r="T35" s="13"/>
      <c r="U35" s="13"/>
      <c r="V35" s="13"/>
      <c r="W35" s="13"/>
      <c r="X35" s="1"/>
    </row>
    <row r="36" spans="2:24">
      <c r="B36" s="267"/>
      <c r="C36" s="13"/>
      <c r="D36" s="13"/>
      <c r="E36" s="13"/>
      <c r="F36" s="52" t="s">
        <v>304</v>
      </c>
      <c r="G36" s="52"/>
      <c r="H36" s="52"/>
      <c r="I36" s="52"/>
      <c r="J36" s="52"/>
      <c r="K36" s="52"/>
      <c r="L36" s="52"/>
      <c r="M36" s="52"/>
      <c r="N36" s="61"/>
      <c r="O36" s="429" t="str">
        <f>PL!N36</f>
        <v>-</v>
      </c>
      <c r="P36" s="411"/>
      <c r="Q36" s="210"/>
      <c r="R36" s="13"/>
      <c r="S36" s="13"/>
      <c r="T36" s="13"/>
      <c r="U36" s="13"/>
      <c r="V36" s="13"/>
      <c r="W36" s="13"/>
      <c r="X36" s="1"/>
    </row>
    <row r="37" spans="2:24">
      <c r="B37" s="267"/>
      <c r="C37" s="13"/>
      <c r="D37" s="13"/>
      <c r="E37" s="13"/>
      <c r="F37" s="52" t="s">
        <v>285</v>
      </c>
      <c r="G37" s="52"/>
      <c r="H37" s="52"/>
      <c r="I37" s="52"/>
      <c r="J37" s="52"/>
      <c r="K37" s="52"/>
      <c r="L37" s="52"/>
      <c r="M37" s="52"/>
      <c r="N37" s="61"/>
      <c r="O37" s="429" t="str">
        <f>PL!N37</f>
        <v>-</v>
      </c>
      <c r="P37" s="411"/>
      <c r="Q37" s="210"/>
      <c r="R37" s="13"/>
      <c r="S37" s="13"/>
      <c r="T37" s="13"/>
      <c r="U37" s="13"/>
      <c r="V37" s="13"/>
      <c r="W37" s="13"/>
      <c r="X37" s="1"/>
    </row>
    <row r="38" spans="2:24" ht="14.25" thickBot="1">
      <c r="B38" s="267"/>
      <c r="C38" s="13"/>
      <c r="D38" s="13"/>
      <c r="E38" s="52" t="s">
        <v>305</v>
      </c>
      <c r="F38" s="52"/>
      <c r="G38" s="52"/>
      <c r="H38" s="52"/>
      <c r="I38" s="52"/>
      <c r="J38" s="52"/>
      <c r="K38" s="52"/>
      <c r="L38" s="113"/>
      <c r="M38" s="113"/>
      <c r="N38" s="184"/>
      <c r="O38" s="429">
        <f>PL!N38</f>
        <v>8889</v>
      </c>
      <c r="P38" s="411"/>
      <c r="Q38" s="210"/>
      <c r="R38" s="13"/>
      <c r="S38" s="13"/>
      <c r="T38" s="13"/>
      <c r="U38" s="13"/>
      <c r="V38" s="13"/>
      <c r="W38" s="13"/>
      <c r="X38" s="1"/>
    </row>
    <row r="39" spans="2:24">
      <c r="B39" s="267"/>
      <c r="C39" s="13"/>
      <c r="D39" s="13"/>
      <c r="E39" s="13"/>
      <c r="F39" s="52" t="s">
        <v>306</v>
      </c>
      <c r="G39" s="52"/>
      <c r="H39" s="52"/>
      <c r="I39" s="52"/>
      <c r="J39" s="52"/>
      <c r="K39" s="52"/>
      <c r="L39" s="113"/>
      <c r="M39" s="113"/>
      <c r="N39" s="184"/>
      <c r="O39" s="429">
        <f>PL!N39</f>
        <v>8889</v>
      </c>
      <c r="P39" s="411"/>
      <c r="Q39" s="210"/>
      <c r="R39" s="495" t="s">
        <v>277</v>
      </c>
      <c r="S39" s="496"/>
      <c r="T39" s="496"/>
      <c r="U39" s="496"/>
      <c r="V39" s="496"/>
      <c r="W39" s="497"/>
      <c r="X39" s="1"/>
    </row>
    <row r="40" spans="2:24" ht="14.25" thickBot="1">
      <c r="B40" s="267"/>
      <c r="C40" s="13"/>
      <c r="D40" s="13"/>
      <c r="E40" s="13"/>
      <c r="F40" s="52" t="s">
        <v>259</v>
      </c>
      <c r="G40" s="52"/>
      <c r="H40" s="52"/>
      <c r="I40" s="52"/>
      <c r="J40" s="52"/>
      <c r="K40" s="52"/>
      <c r="L40" s="113"/>
      <c r="M40" s="113"/>
      <c r="N40" s="184"/>
      <c r="O40" s="468" t="str">
        <f>PL!N40</f>
        <v>-</v>
      </c>
      <c r="P40" s="414"/>
      <c r="Q40" s="224"/>
      <c r="R40" s="483" t="s">
        <v>307</v>
      </c>
      <c r="S40" s="484"/>
      <c r="T40" s="485"/>
      <c r="U40" s="486" t="s">
        <v>308</v>
      </c>
      <c r="V40" s="484"/>
      <c r="W40" s="487"/>
      <c r="X40" s="1"/>
    </row>
    <row r="41" spans="2:24">
      <c r="B41" s="269"/>
      <c r="C41" s="128"/>
      <c r="D41" s="128" t="s">
        <v>157</v>
      </c>
      <c r="E41" s="128"/>
      <c r="F41" s="114"/>
      <c r="G41" s="114"/>
      <c r="H41" s="114"/>
      <c r="I41" s="114"/>
      <c r="J41" s="114"/>
      <c r="K41" s="114"/>
      <c r="L41" s="114"/>
      <c r="M41" s="114"/>
      <c r="N41" s="138"/>
      <c r="O41" s="467">
        <f>PL!N41</f>
        <v>3640071</v>
      </c>
      <c r="P41" s="424"/>
      <c r="Q41" s="210"/>
      <c r="R41" s="490"/>
      <c r="S41" s="491"/>
      <c r="T41" s="492"/>
      <c r="U41" s="414">
        <f>O41</f>
        <v>3640071</v>
      </c>
      <c r="V41" s="414"/>
      <c r="W41" s="210"/>
      <c r="X41" s="1"/>
    </row>
    <row r="42" spans="2:24">
      <c r="B42" s="269"/>
      <c r="C42" s="13"/>
      <c r="D42" s="13" t="s">
        <v>311</v>
      </c>
      <c r="E42" s="13"/>
      <c r="F42" s="13"/>
      <c r="G42" s="113"/>
      <c r="H42" s="113"/>
      <c r="I42" s="113"/>
      <c r="J42" s="113"/>
      <c r="K42" s="113"/>
      <c r="L42" s="113"/>
      <c r="M42" s="148"/>
      <c r="N42" s="184"/>
      <c r="O42" s="430">
        <f>NWM!N10</f>
        <v>4169803</v>
      </c>
      <c r="P42" s="413"/>
      <c r="Q42" s="222"/>
      <c r="R42" s="493"/>
      <c r="S42" s="450"/>
      <c r="T42" s="440"/>
      <c r="U42" s="411">
        <f>NWM!S10</f>
        <v>4169803</v>
      </c>
      <c r="V42" s="411"/>
      <c r="W42" s="222"/>
      <c r="X42" s="1"/>
    </row>
    <row r="43" spans="2:24">
      <c r="B43" s="267"/>
      <c r="C43" s="13"/>
      <c r="D43" s="13"/>
      <c r="E43" s="13" t="s">
        <v>309</v>
      </c>
      <c r="F43" s="13"/>
      <c r="G43" s="119"/>
      <c r="H43" s="119"/>
      <c r="I43" s="119"/>
      <c r="J43" s="119"/>
      <c r="K43" s="119"/>
      <c r="L43" s="13"/>
      <c r="M43" s="148"/>
      <c r="N43" s="184"/>
      <c r="O43" s="429">
        <f>NWM!N11</f>
        <v>3406108</v>
      </c>
      <c r="P43" s="411"/>
      <c r="Q43" s="210"/>
      <c r="R43" s="494"/>
      <c r="S43" s="456"/>
      <c r="T43" s="449"/>
      <c r="U43" s="411">
        <f>NWM!S11</f>
        <v>3406108</v>
      </c>
      <c r="V43" s="411"/>
      <c r="W43" s="210"/>
      <c r="X43" s="1"/>
    </row>
    <row r="44" spans="2:24">
      <c r="B44" s="271"/>
      <c r="C44" s="130"/>
      <c r="D44" s="13"/>
      <c r="E44" s="13" t="s">
        <v>310</v>
      </c>
      <c r="F44" s="122"/>
      <c r="G44" s="122"/>
      <c r="H44" s="122"/>
      <c r="I44" s="122"/>
      <c r="J44" s="122"/>
      <c r="K44" s="122"/>
      <c r="L44" s="13"/>
      <c r="M44" s="148"/>
      <c r="N44" s="184"/>
      <c r="O44" s="429">
        <f>NWM!N12</f>
        <v>763695</v>
      </c>
      <c r="P44" s="411"/>
      <c r="Q44" s="210"/>
      <c r="R44" s="477"/>
      <c r="S44" s="478"/>
      <c r="T44" s="479"/>
      <c r="U44" s="411">
        <f>NWM!S12</f>
        <v>763695</v>
      </c>
      <c r="V44" s="411"/>
      <c r="W44" s="224"/>
      <c r="X44" s="1"/>
    </row>
    <row r="45" spans="2:24">
      <c r="B45" s="267"/>
      <c r="C45" s="128"/>
      <c r="D45" s="128" t="s">
        <v>158</v>
      </c>
      <c r="E45" s="149"/>
      <c r="F45" s="150"/>
      <c r="G45" s="150"/>
      <c r="H45" s="150"/>
      <c r="I45" s="151"/>
      <c r="J45" s="151"/>
      <c r="K45" s="151"/>
      <c r="L45" s="128"/>
      <c r="M45" s="128"/>
      <c r="N45" s="100"/>
      <c r="O45" s="467">
        <f>NWM!N13</f>
        <v>529732</v>
      </c>
      <c r="P45" s="424"/>
      <c r="Q45" s="223"/>
      <c r="R45" s="480"/>
      <c r="S45" s="481"/>
      <c r="T45" s="466"/>
      <c r="U45" s="413">
        <f>NWM!S13</f>
        <v>529732</v>
      </c>
      <c r="V45" s="413"/>
      <c r="W45" s="223"/>
      <c r="X45" s="1"/>
    </row>
    <row r="46" spans="2:24">
      <c r="B46" s="269"/>
      <c r="C46" s="13"/>
      <c r="D46" s="13" t="s">
        <v>312</v>
      </c>
      <c r="E46" s="13"/>
      <c r="F46" s="122"/>
      <c r="G46" s="122"/>
      <c r="H46" s="122"/>
      <c r="I46" s="119"/>
      <c r="J46" s="119"/>
      <c r="K46" s="119"/>
      <c r="L46" s="13"/>
      <c r="M46" s="13"/>
      <c r="N46" s="61"/>
      <c r="O46" s="439"/>
      <c r="P46" s="450"/>
      <c r="Q46" s="482"/>
      <c r="R46" s="476">
        <f>NWM!Q14</f>
        <v>113067</v>
      </c>
      <c r="S46" s="411"/>
      <c r="T46" s="118"/>
      <c r="U46" s="413">
        <f>NWM!S14</f>
        <v>-113067</v>
      </c>
      <c r="V46" s="413"/>
      <c r="W46" s="210"/>
      <c r="X46" s="1"/>
    </row>
    <row r="47" spans="2:24">
      <c r="B47" s="267"/>
      <c r="C47" s="13"/>
      <c r="D47" s="13"/>
      <c r="E47" s="122" t="s">
        <v>313</v>
      </c>
      <c r="F47" s="122"/>
      <c r="G47" s="122"/>
      <c r="H47" s="119"/>
      <c r="I47" s="119"/>
      <c r="J47" s="119"/>
      <c r="K47" s="119"/>
      <c r="L47" s="13"/>
      <c r="M47" s="13"/>
      <c r="N47" s="61"/>
      <c r="O47" s="448"/>
      <c r="P47" s="456"/>
      <c r="Q47" s="451"/>
      <c r="R47" s="476">
        <f>NWM!Q15</f>
        <v>257529</v>
      </c>
      <c r="S47" s="411"/>
      <c r="T47" s="118"/>
      <c r="U47" s="411">
        <f>NWM!S15</f>
        <v>-257529</v>
      </c>
      <c r="V47" s="411"/>
      <c r="W47" s="210"/>
      <c r="X47" s="1"/>
    </row>
    <row r="48" spans="2:24">
      <c r="B48" s="267"/>
      <c r="C48" s="13"/>
      <c r="D48" s="13"/>
      <c r="E48" s="122" t="s">
        <v>314</v>
      </c>
      <c r="F48" s="122"/>
      <c r="G48" s="122"/>
      <c r="H48" s="122"/>
      <c r="I48" s="119"/>
      <c r="J48" s="119"/>
      <c r="K48" s="119"/>
      <c r="L48" s="13"/>
      <c r="M48" s="13"/>
      <c r="N48" s="61"/>
      <c r="O48" s="448"/>
      <c r="P48" s="456"/>
      <c r="Q48" s="451"/>
      <c r="R48" s="476">
        <f>NWM!Q16</f>
        <v>-502759</v>
      </c>
      <c r="S48" s="411"/>
      <c r="T48" s="118"/>
      <c r="U48" s="411">
        <f>NWM!S16</f>
        <v>502759</v>
      </c>
      <c r="V48" s="411"/>
      <c r="W48" s="210"/>
      <c r="X48" s="1"/>
    </row>
    <row r="49" spans="2:24">
      <c r="B49" s="267"/>
      <c r="C49" s="13"/>
      <c r="D49" s="13"/>
      <c r="E49" s="122" t="s">
        <v>80</v>
      </c>
      <c r="F49" s="122"/>
      <c r="G49" s="122"/>
      <c r="H49" s="122"/>
      <c r="I49" s="119"/>
      <c r="J49" s="119"/>
      <c r="K49" s="119"/>
      <c r="L49" s="13"/>
      <c r="M49" s="13"/>
      <c r="N49" s="61"/>
      <c r="O49" s="448"/>
      <c r="P49" s="456"/>
      <c r="Q49" s="451"/>
      <c r="R49" s="476">
        <f>NWM!Q17</f>
        <v>938948</v>
      </c>
      <c r="S49" s="411"/>
      <c r="T49" s="118"/>
      <c r="U49" s="411">
        <f>NWM!S17</f>
        <v>-938948</v>
      </c>
      <c r="V49" s="411"/>
      <c r="W49" s="210"/>
      <c r="X49" s="1"/>
    </row>
    <row r="50" spans="2:24">
      <c r="B50" s="267"/>
      <c r="C50" s="13"/>
      <c r="D50" s="13"/>
      <c r="E50" s="122" t="s">
        <v>81</v>
      </c>
      <c r="F50" s="122"/>
      <c r="G50" s="122"/>
      <c r="H50" s="122"/>
      <c r="I50" s="119"/>
      <c r="J50" s="123"/>
      <c r="K50" s="119"/>
      <c r="L50" s="13"/>
      <c r="M50" s="13"/>
      <c r="N50" s="61"/>
      <c r="O50" s="448"/>
      <c r="P50" s="456"/>
      <c r="Q50" s="451"/>
      <c r="R50" s="476">
        <f>NWM!Q18</f>
        <v>-580651</v>
      </c>
      <c r="S50" s="411"/>
      <c r="T50" s="118"/>
      <c r="U50" s="411">
        <f>NWM!S18</f>
        <v>580651</v>
      </c>
      <c r="V50" s="411"/>
      <c r="W50" s="210"/>
      <c r="X50" s="1"/>
    </row>
    <row r="51" spans="2:24">
      <c r="B51" s="267"/>
      <c r="C51" s="13"/>
      <c r="D51" s="13" t="s">
        <v>82</v>
      </c>
      <c r="E51" s="13"/>
      <c r="F51" s="122"/>
      <c r="G51" s="153"/>
      <c r="H51" s="153"/>
      <c r="I51" s="153"/>
      <c r="J51" s="153"/>
      <c r="K51" s="153"/>
      <c r="L51" s="113"/>
      <c r="M51" s="13"/>
      <c r="N51" s="61"/>
      <c r="O51" s="429">
        <f>NWM!N19</f>
        <v>15</v>
      </c>
      <c r="P51" s="411"/>
      <c r="Q51" s="210"/>
      <c r="R51" s="476">
        <f>NWM!Q19</f>
        <v>15</v>
      </c>
      <c r="S51" s="411"/>
      <c r="T51" s="118"/>
      <c r="U51" s="448"/>
      <c r="V51" s="456"/>
      <c r="W51" s="451"/>
      <c r="X51" s="1"/>
    </row>
    <row r="52" spans="2:24">
      <c r="B52" s="267"/>
      <c r="C52" s="13"/>
      <c r="D52" s="13" t="s">
        <v>159</v>
      </c>
      <c r="E52" s="13"/>
      <c r="F52" s="122"/>
      <c r="G52" s="154"/>
      <c r="H52" s="153"/>
      <c r="I52" s="153"/>
      <c r="J52" s="153"/>
      <c r="K52" s="153"/>
      <c r="L52" s="113"/>
      <c r="M52" s="110"/>
      <c r="N52" s="127"/>
      <c r="O52" s="429">
        <f>NWM!N20</f>
        <v>10001</v>
      </c>
      <c r="P52" s="411"/>
      <c r="Q52" s="210"/>
      <c r="R52" s="476">
        <f>NWM!Q20</f>
        <v>10001</v>
      </c>
      <c r="S52" s="411"/>
      <c r="T52" s="118"/>
      <c r="U52" s="448"/>
      <c r="V52" s="456"/>
      <c r="W52" s="451"/>
      <c r="X52" s="1"/>
    </row>
    <row r="53" spans="2:24">
      <c r="B53" s="267"/>
      <c r="C53" s="130"/>
      <c r="D53" s="130" t="s">
        <v>16</v>
      </c>
      <c r="E53" s="130"/>
      <c r="F53" s="155"/>
      <c r="G53" s="156"/>
      <c r="H53" s="156"/>
      <c r="I53" s="157"/>
      <c r="J53" s="157"/>
      <c r="K53" s="157"/>
      <c r="L53" s="124"/>
      <c r="M53" s="130"/>
      <c r="N53" s="140"/>
      <c r="O53" s="429" t="str">
        <f>NWM!N21</f>
        <v>-</v>
      </c>
      <c r="P53" s="411"/>
      <c r="Q53" s="224"/>
      <c r="R53" s="475" t="str">
        <f>NWM!Q21</f>
        <v>-</v>
      </c>
      <c r="S53" s="414"/>
      <c r="T53" s="126"/>
      <c r="U53" s="468" t="str">
        <f>NWM!S21</f>
        <v>-</v>
      </c>
      <c r="V53" s="414"/>
      <c r="W53" s="272"/>
      <c r="X53" s="1"/>
    </row>
    <row r="54" spans="2:24">
      <c r="B54" s="270"/>
      <c r="C54" s="158" t="s">
        <v>160</v>
      </c>
      <c r="D54" s="158"/>
      <c r="E54" s="159"/>
      <c r="F54" s="160"/>
      <c r="G54" s="161"/>
      <c r="H54" s="162"/>
      <c r="I54" s="162"/>
      <c r="J54" s="163"/>
      <c r="K54" s="162"/>
      <c r="L54" s="164"/>
      <c r="M54" s="158"/>
      <c r="N54" s="266"/>
      <c r="O54" s="467">
        <f>NWM!N22</f>
        <v>539748</v>
      </c>
      <c r="P54" s="424"/>
      <c r="Q54" s="224"/>
      <c r="R54" s="475">
        <f>NWM!Q22</f>
        <v>123082</v>
      </c>
      <c r="S54" s="414"/>
      <c r="T54" s="126"/>
      <c r="U54" s="414">
        <f>NWM!S22</f>
        <v>416665</v>
      </c>
      <c r="V54" s="414"/>
      <c r="W54" s="210"/>
      <c r="X54" s="1"/>
    </row>
    <row r="55" spans="2:24" ht="14.25" thickBot="1">
      <c r="B55" s="269"/>
      <c r="C55" s="158" t="s">
        <v>71</v>
      </c>
      <c r="D55" s="158"/>
      <c r="E55" s="159"/>
      <c r="F55" s="160"/>
      <c r="G55" s="161"/>
      <c r="H55" s="162"/>
      <c r="I55" s="162"/>
      <c r="J55" s="163"/>
      <c r="K55" s="162"/>
      <c r="L55" s="164"/>
      <c r="M55" s="158"/>
      <c r="N55" s="266"/>
      <c r="O55" s="430">
        <f>NWM!N8</f>
        <v>7995919</v>
      </c>
      <c r="P55" s="413"/>
      <c r="Q55" s="222"/>
      <c r="R55" s="489">
        <f>NWM!Q8</f>
        <v>14779744</v>
      </c>
      <c r="S55" s="413"/>
      <c r="T55" s="117"/>
      <c r="U55" s="413">
        <f>NWM!S8</f>
        <v>-6783826</v>
      </c>
      <c r="V55" s="413"/>
      <c r="W55" s="222"/>
      <c r="X55" s="1"/>
    </row>
    <row r="56" spans="2:24" ht="14.25" thickBot="1">
      <c r="B56" s="268"/>
      <c r="C56" s="172" t="s">
        <v>161</v>
      </c>
      <c r="D56" s="172"/>
      <c r="E56" s="195"/>
      <c r="F56" s="172"/>
      <c r="G56" s="172"/>
      <c r="H56" s="172"/>
      <c r="I56" s="172"/>
      <c r="J56" s="172"/>
      <c r="K56" s="172"/>
      <c r="L56" s="172"/>
      <c r="M56" s="172"/>
      <c r="N56" s="178"/>
      <c r="O56" s="452">
        <f>NWM!N23</f>
        <v>8535666</v>
      </c>
      <c r="P56" s="412"/>
      <c r="Q56" s="225"/>
      <c r="R56" s="488">
        <f>NWM!Q23</f>
        <v>14902827</v>
      </c>
      <c r="S56" s="412"/>
      <c r="T56" s="213"/>
      <c r="U56" s="412">
        <f>NWM!S23</f>
        <v>-6367160</v>
      </c>
      <c r="V56" s="412"/>
      <c r="W56" s="225"/>
      <c r="X56" s="1"/>
    </row>
    <row r="57" spans="2:24" ht="12" customHeight="1">
      <c r="C57" s="1"/>
      <c r="D57" s="1"/>
      <c r="E57" s="1"/>
      <c r="F57" s="1"/>
      <c r="G57" s="1"/>
      <c r="H57" s="1"/>
      <c r="I57" s="1"/>
      <c r="J57" s="1"/>
      <c r="K57" s="1"/>
      <c r="L57" s="1"/>
      <c r="M57" s="1"/>
      <c r="N57" s="1"/>
      <c r="O57" s="1"/>
      <c r="P57" s="1"/>
      <c r="Q57" s="1"/>
      <c r="R57" s="1"/>
      <c r="S57" s="1"/>
      <c r="T57" s="1"/>
      <c r="U57" s="1"/>
      <c r="V57" s="1"/>
      <c r="W57" s="1"/>
      <c r="X57" s="1"/>
    </row>
  </sheetData>
  <mergeCells count="89">
    <mergeCell ref="O18:P18"/>
    <mergeCell ref="O29:P29"/>
    <mergeCell ref="O22:P22"/>
    <mergeCell ref="U51:W51"/>
    <mergeCell ref="U53:V53"/>
    <mergeCell ref="U52:W52"/>
    <mergeCell ref="R51:S51"/>
    <mergeCell ref="R47:S47"/>
    <mergeCell ref="U47:V47"/>
    <mergeCell ref="R49:S49"/>
    <mergeCell ref="U49:V49"/>
    <mergeCell ref="R50:S50"/>
    <mergeCell ref="U50:V50"/>
    <mergeCell ref="O28:P28"/>
    <mergeCell ref="O30:P30"/>
    <mergeCell ref="O40:P40"/>
    <mergeCell ref="O10:P10"/>
    <mergeCell ref="O11:P11"/>
    <mergeCell ref="O12:P12"/>
    <mergeCell ref="O13:P13"/>
    <mergeCell ref="O27:P27"/>
    <mergeCell ref="O24:P24"/>
    <mergeCell ref="O25:P25"/>
    <mergeCell ref="O26:P26"/>
    <mergeCell ref="O14:P14"/>
    <mergeCell ref="O15:P15"/>
    <mergeCell ref="O16:P16"/>
    <mergeCell ref="O17:P17"/>
    <mergeCell ref="O23:P23"/>
    <mergeCell ref="O19:P19"/>
    <mergeCell ref="O20:P20"/>
    <mergeCell ref="O21:P21"/>
    <mergeCell ref="E1:V1"/>
    <mergeCell ref="C2:V2"/>
    <mergeCell ref="O7:P7"/>
    <mergeCell ref="O8:P8"/>
    <mergeCell ref="O9:P9"/>
    <mergeCell ref="O6:Q6"/>
    <mergeCell ref="B6:N6"/>
    <mergeCell ref="R39:W39"/>
    <mergeCell ref="O39:P39"/>
    <mergeCell ref="O37:P37"/>
    <mergeCell ref="O38:P38"/>
    <mergeCell ref="O31:P31"/>
    <mergeCell ref="O32:P32"/>
    <mergeCell ref="O33:P33"/>
    <mergeCell ref="O35:P35"/>
    <mergeCell ref="O36:P36"/>
    <mergeCell ref="O34:P34"/>
    <mergeCell ref="U42:V42"/>
    <mergeCell ref="O41:P41"/>
    <mergeCell ref="U41:V41"/>
    <mergeCell ref="R41:T41"/>
    <mergeCell ref="O43:P43"/>
    <mergeCell ref="U43:V43"/>
    <mergeCell ref="R42:T42"/>
    <mergeCell ref="R43:T43"/>
    <mergeCell ref="R40:T40"/>
    <mergeCell ref="U40:W40"/>
    <mergeCell ref="R48:S48"/>
    <mergeCell ref="U48:V48"/>
    <mergeCell ref="O56:P56"/>
    <mergeCell ref="R56:S56"/>
    <mergeCell ref="U56:V56"/>
    <mergeCell ref="O54:P54"/>
    <mergeCell ref="R54:S54"/>
    <mergeCell ref="U54:V54"/>
    <mergeCell ref="O55:P55"/>
    <mergeCell ref="R55:S55"/>
    <mergeCell ref="U55:V55"/>
    <mergeCell ref="R46:S46"/>
    <mergeCell ref="U46:V46"/>
    <mergeCell ref="O42:P42"/>
    <mergeCell ref="O53:P53"/>
    <mergeCell ref="R53:S53"/>
    <mergeCell ref="O44:P44"/>
    <mergeCell ref="U44:V44"/>
    <mergeCell ref="O45:P45"/>
    <mergeCell ref="U45:V45"/>
    <mergeCell ref="O52:P52"/>
    <mergeCell ref="R52:S52"/>
    <mergeCell ref="O51:P51"/>
    <mergeCell ref="R44:T44"/>
    <mergeCell ref="R45:T45"/>
    <mergeCell ref="O49:Q49"/>
    <mergeCell ref="O50:Q50"/>
    <mergeCell ref="O48:Q48"/>
    <mergeCell ref="O46:Q46"/>
    <mergeCell ref="O47:Q47"/>
  </mergeCells>
  <phoneticPr fontId="4"/>
  <printOptions horizontalCentered="1"/>
  <pageMargins left="0" right="0" top="0.78740157480314965" bottom="0.39370078740157483" header="0.51181102362204722" footer="0.51181102362204722"/>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Q122"/>
  <sheetViews>
    <sheetView showGridLines="0" zoomScaleNormal="100" zoomScaleSheetLayoutView="100" workbookViewId="0"/>
  </sheetViews>
  <sheetFormatPr defaultRowHeight="18" customHeight="1" outlineLevelRow="1"/>
  <cols>
    <col min="1" max="1" width="0.75" style="65" customWidth="1" collapsed="1"/>
    <col min="2" max="2" width="0.5" style="65" customWidth="1" collapsed="1"/>
    <col min="3" max="9" width="2.125" style="65" customWidth="1" collapsed="1"/>
    <col min="10" max="10" width="2.375" style="65" customWidth="1" collapsed="1"/>
    <col min="11" max="11" width="2.875" style="65" customWidth="1" collapsed="1"/>
    <col min="12" max="12" width="13" style="65" customWidth="1" collapsed="1"/>
    <col min="13" max="14" width="8.375" style="65" customWidth="1" collapsed="1"/>
    <col min="15" max="15" width="0.5" style="65" customWidth="1" collapsed="1"/>
    <col min="16" max="16" width="0.75" style="65" customWidth="1" collapsed="1"/>
    <col min="17" max="16384" width="9" style="65" collapsed="1"/>
  </cols>
  <sheetData>
    <row r="1" spans="2:17" ht="13.5">
      <c r="C1" s="374" t="s">
        <v>86</v>
      </c>
      <c r="D1" s="374"/>
      <c r="E1" s="374"/>
      <c r="F1" s="374"/>
      <c r="G1" s="374"/>
      <c r="H1" s="374"/>
      <c r="I1" s="374"/>
      <c r="J1" s="374"/>
      <c r="K1" s="374"/>
      <c r="L1" s="374"/>
      <c r="M1" s="374"/>
      <c r="N1" s="374"/>
      <c r="O1" s="64"/>
    </row>
    <row r="2" spans="2:17" ht="18.75">
      <c r="C2" s="417" t="s">
        <v>87</v>
      </c>
      <c r="D2" s="417"/>
      <c r="E2" s="417"/>
      <c r="F2" s="417"/>
      <c r="G2" s="417"/>
      <c r="H2" s="417"/>
      <c r="I2" s="417"/>
      <c r="J2" s="417"/>
      <c r="K2" s="417"/>
      <c r="L2" s="417"/>
      <c r="M2" s="417"/>
      <c r="N2" s="417"/>
      <c r="O2" s="66"/>
    </row>
    <row r="3" spans="2:17" s="47" customFormat="1" ht="13.5">
      <c r="D3" s="13"/>
      <c r="E3" s="13"/>
      <c r="F3" s="13"/>
      <c r="G3" s="13"/>
      <c r="H3" s="13"/>
      <c r="I3" s="13"/>
      <c r="J3" s="13" t="str">
        <f>" 自　" &amp; Q6</f>
        <v xml:space="preserve"> 自　令和3年4月1日</v>
      </c>
      <c r="K3" s="13"/>
      <c r="L3" s="13"/>
      <c r="M3" s="13"/>
      <c r="N3" s="13"/>
      <c r="O3" s="13"/>
    </row>
    <row r="4" spans="2:17" s="47" customFormat="1" ht="13.5">
      <c r="D4" s="13"/>
      <c r="E4" s="13"/>
      <c r="F4" s="13"/>
      <c r="G4" s="13"/>
      <c r="H4" s="13"/>
      <c r="I4" s="13"/>
      <c r="J4" s="13" t="str">
        <f>" 至　" &amp; Q7</f>
        <v xml:space="preserve"> 至　令和4年3月31日</v>
      </c>
      <c r="M4" s="13"/>
      <c r="N4" s="13"/>
      <c r="O4" s="13"/>
    </row>
    <row r="5" spans="2:17" s="47" customFormat="1" ht="14.25" thickBot="1">
      <c r="C5" s="13" t="str">
        <f>IF(C67=0,"",C67)</f>
        <v/>
      </c>
      <c r="D5" s="13"/>
      <c r="E5" s="13"/>
      <c r="F5" s="13"/>
      <c r="G5" s="13"/>
      <c r="H5" s="13"/>
      <c r="I5" s="13"/>
      <c r="J5" s="13"/>
      <c r="K5" s="13"/>
      <c r="L5" s="13"/>
      <c r="M5" s="13"/>
      <c r="N5" s="48" t="str">
        <f>"（単位：" &amp; Q5 &amp; "）"</f>
        <v>（単位：千円）</v>
      </c>
      <c r="O5" s="48"/>
      <c r="Q5" s="47" t="str">
        <f>IF(N67=1000,"千円",IF(N67=1000000,"百万円","円"))</f>
        <v>千円</v>
      </c>
    </row>
    <row r="6" spans="2:17" s="47" customFormat="1" ht="14.25" customHeight="1">
      <c r="B6" s="431" t="s">
        <v>1</v>
      </c>
      <c r="C6" s="432"/>
      <c r="D6" s="432"/>
      <c r="E6" s="432"/>
      <c r="F6" s="432"/>
      <c r="G6" s="432"/>
      <c r="H6" s="432"/>
      <c r="I6" s="432"/>
      <c r="J6" s="432"/>
      <c r="K6" s="432"/>
      <c r="L6" s="433"/>
      <c r="M6" s="437" t="s">
        <v>2</v>
      </c>
      <c r="N6" s="432"/>
      <c r="O6" s="502"/>
      <c r="Q6" s="47" t="str">
        <f>TEXT(C65,"ggge年m月d日")</f>
        <v>令和3年4月1日</v>
      </c>
    </row>
    <row r="7" spans="2:17" s="47" customFormat="1" ht="14.25" customHeight="1" thickBot="1">
      <c r="B7" s="434"/>
      <c r="C7" s="435"/>
      <c r="D7" s="435"/>
      <c r="E7" s="435"/>
      <c r="F7" s="435"/>
      <c r="G7" s="435"/>
      <c r="H7" s="435"/>
      <c r="I7" s="435"/>
      <c r="J7" s="435"/>
      <c r="K7" s="435"/>
      <c r="L7" s="436"/>
      <c r="M7" s="438"/>
      <c r="N7" s="435"/>
      <c r="O7" s="503"/>
      <c r="Q7" s="47" t="str">
        <f>TEXT(C66,"ggge年m月d日")</f>
        <v>令和4年3月31日</v>
      </c>
    </row>
    <row r="8" spans="2:17" s="87" customFormat="1" ht="13.5">
      <c r="B8" s="236"/>
      <c r="C8" s="52" t="s">
        <v>88</v>
      </c>
      <c r="D8" s="122"/>
      <c r="E8" s="122"/>
      <c r="F8" s="119"/>
      <c r="G8" s="119"/>
      <c r="H8" s="13"/>
      <c r="I8" s="119"/>
      <c r="J8" s="13"/>
      <c r="K8" s="13"/>
      <c r="L8" s="61"/>
      <c r="M8" s="501"/>
      <c r="N8" s="376"/>
      <c r="O8" s="261"/>
    </row>
    <row r="9" spans="2:17" ht="13.5">
      <c r="B9" s="228"/>
      <c r="C9" s="52"/>
      <c r="D9" s="122" t="s">
        <v>89</v>
      </c>
      <c r="E9" s="122"/>
      <c r="F9" s="119"/>
      <c r="G9" s="119"/>
      <c r="H9" s="13"/>
      <c r="I9" s="119"/>
      <c r="J9" s="13"/>
      <c r="K9" s="13"/>
      <c r="L9" s="61"/>
      <c r="M9" s="429">
        <f t="shared" ref="M9:M29" si="0">IF(ABS(M71)&lt;$N$67,IF(ABS(M71)&gt;0,0,"-"),ROUND(M71/$N$67,0))</f>
        <v>3431424</v>
      </c>
      <c r="N9" s="411"/>
      <c r="O9" s="210"/>
    </row>
    <row r="10" spans="2:17" ht="13.5">
      <c r="B10" s="228"/>
      <c r="C10" s="52"/>
      <c r="D10" s="122"/>
      <c r="E10" s="122" t="s">
        <v>90</v>
      </c>
      <c r="F10" s="119"/>
      <c r="G10" s="119"/>
      <c r="H10" s="119"/>
      <c r="I10" s="119"/>
      <c r="J10" s="13"/>
      <c r="K10" s="13"/>
      <c r="L10" s="61"/>
      <c r="M10" s="429">
        <f t="shared" si="0"/>
        <v>1767763</v>
      </c>
      <c r="N10" s="411"/>
      <c r="O10" s="210"/>
    </row>
    <row r="11" spans="2:17" ht="13.5">
      <c r="B11" s="228"/>
      <c r="C11" s="52"/>
      <c r="D11" s="122"/>
      <c r="E11" s="122"/>
      <c r="F11" s="131" t="s">
        <v>91</v>
      </c>
      <c r="G11" s="119"/>
      <c r="H11" s="119"/>
      <c r="I11" s="119"/>
      <c r="J11" s="13"/>
      <c r="K11" s="13"/>
      <c r="L11" s="61"/>
      <c r="M11" s="429">
        <f t="shared" si="0"/>
        <v>578643</v>
      </c>
      <c r="N11" s="411"/>
      <c r="O11" s="210"/>
    </row>
    <row r="12" spans="2:17" ht="13.5">
      <c r="B12" s="228"/>
      <c r="C12" s="52"/>
      <c r="D12" s="122"/>
      <c r="E12" s="122"/>
      <c r="F12" s="131" t="s">
        <v>92</v>
      </c>
      <c r="G12" s="119"/>
      <c r="H12" s="119"/>
      <c r="I12" s="119"/>
      <c r="J12" s="13"/>
      <c r="K12" s="13"/>
      <c r="L12" s="61"/>
      <c r="M12" s="429">
        <f t="shared" si="0"/>
        <v>1153793</v>
      </c>
      <c r="N12" s="411"/>
      <c r="O12" s="210"/>
    </row>
    <row r="13" spans="2:17" ht="13.5">
      <c r="B13" s="228"/>
      <c r="C13" s="13"/>
      <c r="D13" s="13"/>
      <c r="E13" s="13"/>
      <c r="F13" s="112" t="s">
        <v>93</v>
      </c>
      <c r="G13" s="13"/>
      <c r="H13" s="13"/>
      <c r="I13" s="13"/>
      <c r="J13" s="13"/>
      <c r="K13" s="13"/>
      <c r="L13" s="61"/>
      <c r="M13" s="429">
        <f t="shared" si="0"/>
        <v>27042</v>
      </c>
      <c r="N13" s="411"/>
      <c r="O13" s="210"/>
    </row>
    <row r="14" spans="2:17" ht="13.5">
      <c r="B14" s="228"/>
      <c r="C14" s="123"/>
      <c r="D14" s="123"/>
      <c r="E14" s="13"/>
      <c r="F14" s="123" t="s">
        <v>94</v>
      </c>
      <c r="G14" s="123"/>
      <c r="H14" s="123"/>
      <c r="I14" s="123"/>
      <c r="J14" s="13"/>
      <c r="K14" s="13"/>
      <c r="L14" s="61"/>
      <c r="M14" s="429">
        <f t="shared" si="0"/>
        <v>8285</v>
      </c>
      <c r="N14" s="411"/>
      <c r="O14" s="210"/>
    </row>
    <row r="15" spans="2:17" ht="13.5">
      <c r="B15" s="228"/>
      <c r="C15" s="13"/>
      <c r="D15" s="123"/>
      <c r="E15" s="112" t="s">
        <v>95</v>
      </c>
      <c r="F15" s="123"/>
      <c r="G15" s="123"/>
      <c r="H15" s="123"/>
      <c r="I15" s="123"/>
      <c r="J15" s="13"/>
      <c r="K15" s="13"/>
      <c r="L15" s="61"/>
      <c r="M15" s="429">
        <f t="shared" si="0"/>
        <v>1663661</v>
      </c>
      <c r="N15" s="411"/>
      <c r="O15" s="210"/>
    </row>
    <row r="16" spans="2:17" ht="13.5">
      <c r="B16" s="228"/>
      <c r="C16" s="13"/>
      <c r="D16" s="123"/>
      <c r="E16" s="123"/>
      <c r="F16" s="112" t="s">
        <v>96</v>
      </c>
      <c r="G16" s="123"/>
      <c r="H16" s="123"/>
      <c r="I16" s="123"/>
      <c r="J16" s="13"/>
      <c r="K16" s="13"/>
      <c r="L16" s="61"/>
      <c r="M16" s="429">
        <f t="shared" si="0"/>
        <v>1025888</v>
      </c>
      <c r="N16" s="411"/>
      <c r="O16" s="210"/>
    </row>
    <row r="17" spans="2:15" ht="13.5">
      <c r="B17" s="228"/>
      <c r="C17" s="13"/>
      <c r="D17" s="123"/>
      <c r="E17" s="123"/>
      <c r="F17" s="112" t="s">
        <v>315</v>
      </c>
      <c r="G17" s="123"/>
      <c r="H17" s="123"/>
      <c r="I17" s="123"/>
      <c r="J17" s="13"/>
      <c r="K17" s="13"/>
      <c r="L17" s="61"/>
      <c r="M17" s="429">
        <f t="shared" si="0"/>
        <v>96365</v>
      </c>
      <c r="N17" s="411"/>
      <c r="O17" s="210"/>
    </row>
    <row r="18" spans="2:15" ht="13.5">
      <c r="B18" s="228"/>
      <c r="C18" s="13"/>
      <c r="D18" s="13"/>
      <c r="E18" s="123"/>
      <c r="F18" s="112" t="s">
        <v>316</v>
      </c>
      <c r="G18" s="123"/>
      <c r="H18" s="123"/>
      <c r="I18" s="123"/>
      <c r="J18" s="13"/>
      <c r="K18" s="13"/>
      <c r="L18" s="61"/>
      <c r="M18" s="429">
        <f t="shared" si="0"/>
        <v>539532</v>
      </c>
      <c r="N18" s="411"/>
      <c r="O18" s="210"/>
    </row>
    <row r="19" spans="2:15" ht="13.5">
      <c r="B19" s="228"/>
      <c r="C19" s="13"/>
      <c r="D19" s="13"/>
      <c r="E19" s="52"/>
      <c r="F19" s="123" t="s">
        <v>318</v>
      </c>
      <c r="G19" s="13"/>
      <c r="H19" s="123"/>
      <c r="I19" s="123"/>
      <c r="J19" s="13"/>
      <c r="K19" s="13"/>
      <c r="L19" s="61"/>
      <c r="M19" s="429">
        <f t="shared" si="0"/>
        <v>1875</v>
      </c>
      <c r="N19" s="411"/>
      <c r="O19" s="210"/>
    </row>
    <row r="20" spans="2:15" ht="13.5">
      <c r="B20" s="228"/>
      <c r="C20" s="13"/>
      <c r="D20" s="13" t="s">
        <v>319</v>
      </c>
      <c r="E20" s="52"/>
      <c r="F20" s="123"/>
      <c r="G20" s="123"/>
      <c r="H20" s="123"/>
      <c r="I20" s="123"/>
      <c r="J20" s="13"/>
      <c r="K20" s="13"/>
      <c r="L20" s="61"/>
      <c r="M20" s="429">
        <f t="shared" si="0"/>
        <v>4298790</v>
      </c>
      <c r="N20" s="411"/>
      <c r="O20" s="210"/>
    </row>
    <row r="21" spans="2:15" ht="13.5">
      <c r="B21" s="228"/>
      <c r="C21" s="13"/>
      <c r="D21" s="13"/>
      <c r="E21" s="57" t="s">
        <v>320</v>
      </c>
      <c r="F21" s="123"/>
      <c r="G21" s="123"/>
      <c r="H21" s="123"/>
      <c r="I21" s="123"/>
      <c r="J21" s="13"/>
      <c r="K21" s="13"/>
      <c r="L21" s="61"/>
      <c r="M21" s="429">
        <f t="shared" si="0"/>
        <v>3419047</v>
      </c>
      <c r="N21" s="411"/>
      <c r="O21" s="210"/>
    </row>
    <row r="22" spans="2:15" ht="13.5">
      <c r="B22" s="228"/>
      <c r="C22" s="13"/>
      <c r="D22" s="13"/>
      <c r="E22" s="57" t="s">
        <v>321</v>
      </c>
      <c r="F22" s="123"/>
      <c r="G22" s="123"/>
      <c r="H22" s="123"/>
      <c r="I22" s="123"/>
      <c r="J22" s="13"/>
      <c r="K22" s="13"/>
      <c r="L22" s="61"/>
      <c r="M22" s="429">
        <f t="shared" si="0"/>
        <v>623881</v>
      </c>
      <c r="N22" s="411"/>
      <c r="O22" s="210"/>
    </row>
    <row r="23" spans="2:15" ht="13.5">
      <c r="B23" s="228"/>
      <c r="C23" s="13"/>
      <c r="D23" s="13"/>
      <c r="E23" s="57" t="s">
        <v>322</v>
      </c>
      <c r="F23" s="123"/>
      <c r="G23" s="123"/>
      <c r="H23" s="123"/>
      <c r="I23" s="123"/>
      <c r="J23" s="13"/>
      <c r="K23" s="13"/>
      <c r="L23" s="61"/>
      <c r="M23" s="429">
        <f t="shared" si="0"/>
        <v>102912</v>
      </c>
      <c r="N23" s="411"/>
      <c r="O23" s="210"/>
    </row>
    <row r="24" spans="2:15" ht="13.5">
      <c r="B24" s="228"/>
      <c r="C24" s="13"/>
      <c r="D24" s="13"/>
      <c r="E24" s="52" t="s">
        <v>323</v>
      </c>
      <c r="F24" s="123"/>
      <c r="G24" s="123"/>
      <c r="H24" s="123"/>
      <c r="I24" s="52"/>
      <c r="J24" s="13"/>
      <c r="K24" s="13"/>
      <c r="L24" s="61"/>
      <c r="M24" s="429">
        <f t="shared" si="0"/>
        <v>152949</v>
      </c>
      <c r="N24" s="411"/>
      <c r="O24" s="210"/>
    </row>
    <row r="25" spans="2:15" ht="13.5">
      <c r="B25" s="228"/>
      <c r="C25" s="13"/>
      <c r="D25" s="13" t="s">
        <v>324</v>
      </c>
      <c r="E25" s="52"/>
      <c r="F25" s="123"/>
      <c r="G25" s="123"/>
      <c r="H25" s="123"/>
      <c r="I25" s="52"/>
      <c r="J25" s="13"/>
      <c r="K25" s="13"/>
      <c r="L25" s="61"/>
      <c r="M25" s="429" t="str">
        <f t="shared" si="0"/>
        <v>-</v>
      </c>
      <c r="N25" s="411"/>
      <c r="O25" s="210"/>
    </row>
    <row r="26" spans="2:15" ht="13.5">
      <c r="B26" s="228"/>
      <c r="C26" s="13"/>
      <c r="D26" s="13"/>
      <c r="E26" s="57" t="s">
        <v>325</v>
      </c>
      <c r="F26" s="123"/>
      <c r="G26" s="123"/>
      <c r="H26" s="123"/>
      <c r="I26" s="123"/>
      <c r="J26" s="13"/>
      <c r="K26" s="13"/>
      <c r="L26" s="61"/>
      <c r="M26" s="429" t="str">
        <f t="shared" si="0"/>
        <v>-</v>
      </c>
      <c r="N26" s="411"/>
      <c r="O26" s="210"/>
    </row>
    <row r="27" spans="2:15" ht="13.5">
      <c r="B27" s="228"/>
      <c r="C27" s="13"/>
      <c r="D27" s="13"/>
      <c r="E27" s="52" t="s">
        <v>317</v>
      </c>
      <c r="F27" s="123"/>
      <c r="G27" s="123"/>
      <c r="H27" s="123"/>
      <c r="I27" s="123"/>
      <c r="J27" s="13"/>
      <c r="K27" s="13"/>
      <c r="L27" s="61"/>
      <c r="M27" s="429" t="str">
        <f t="shared" si="0"/>
        <v>-</v>
      </c>
      <c r="N27" s="411"/>
      <c r="O27" s="210"/>
    </row>
    <row r="28" spans="2:15" ht="13.5">
      <c r="B28" s="228"/>
      <c r="C28" s="13"/>
      <c r="D28" s="13" t="s">
        <v>326</v>
      </c>
      <c r="E28" s="52"/>
      <c r="F28" s="123"/>
      <c r="G28" s="123"/>
      <c r="H28" s="123"/>
      <c r="I28" s="123"/>
      <c r="J28" s="13"/>
      <c r="K28" s="13"/>
      <c r="L28" s="61"/>
      <c r="M28" s="429" t="str">
        <f t="shared" si="0"/>
        <v>-</v>
      </c>
      <c r="N28" s="411"/>
      <c r="O28" s="210"/>
    </row>
    <row r="29" spans="2:15" ht="13.5">
      <c r="B29" s="256"/>
      <c r="C29" s="128" t="s">
        <v>327</v>
      </c>
      <c r="D29" s="128"/>
      <c r="E29" s="114"/>
      <c r="F29" s="132"/>
      <c r="G29" s="132"/>
      <c r="H29" s="132"/>
      <c r="I29" s="132"/>
      <c r="J29" s="128"/>
      <c r="K29" s="128"/>
      <c r="L29" s="100"/>
      <c r="M29" s="467">
        <f t="shared" si="0"/>
        <v>867366</v>
      </c>
      <c r="N29" s="424"/>
      <c r="O29" s="222"/>
    </row>
    <row r="30" spans="2:15" ht="13.5">
      <c r="B30" s="228"/>
      <c r="C30" s="13" t="s">
        <v>328</v>
      </c>
      <c r="D30" s="13"/>
      <c r="E30" s="52"/>
      <c r="F30" s="123"/>
      <c r="G30" s="123"/>
      <c r="H30" s="123"/>
      <c r="I30" s="52"/>
      <c r="J30" s="13"/>
      <c r="K30" s="13"/>
      <c r="L30" s="61"/>
      <c r="M30" s="429"/>
      <c r="N30" s="411"/>
      <c r="O30" s="222"/>
    </row>
    <row r="31" spans="2:15" ht="13.5">
      <c r="B31" s="228"/>
      <c r="C31" s="13"/>
      <c r="D31" s="13" t="s">
        <v>329</v>
      </c>
      <c r="E31" s="52"/>
      <c r="F31" s="123"/>
      <c r="G31" s="123"/>
      <c r="H31" s="123"/>
      <c r="I31" s="123"/>
      <c r="J31" s="13"/>
      <c r="K31" s="13"/>
      <c r="L31" s="61"/>
      <c r="M31" s="429">
        <f t="shared" ref="M31:M43" si="1">IF(ABS(M93)&lt;$N$67,IF(ABS(M93)&gt;0,0,"-"),ROUND(M93/$N$67,0))</f>
        <v>1185106</v>
      </c>
      <c r="N31" s="411"/>
      <c r="O31" s="210"/>
    </row>
    <row r="32" spans="2:15" ht="13.5">
      <c r="B32" s="228"/>
      <c r="C32" s="13"/>
      <c r="D32" s="13"/>
      <c r="E32" s="57" t="s">
        <v>330</v>
      </c>
      <c r="F32" s="123"/>
      <c r="G32" s="123"/>
      <c r="H32" s="123"/>
      <c r="I32" s="123"/>
      <c r="J32" s="13"/>
      <c r="K32" s="13"/>
      <c r="L32" s="61"/>
      <c r="M32" s="429">
        <f t="shared" si="1"/>
        <v>257529</v>
      </c>
      <c r="N32" s="411"/>
      <c r="O32" s="210"/>
    </row>
    <row r="33" spans="2:15" ht="13.5">
      <c r="B33" s="228"/>
      <c r="C33" s="13"/>
      <c r="D33" s="13"/>
      <c r="E33" s="57" t="s">
        <v>331</v>
      </c>
      <c r="F33" s="123"/>
      <c r="G33" s="123"/>
      <c r="H33" s="123"/>
      <c r="I33" s="123"/>
      <c r="J33" s="13"/>
      <c r="K33" s="13"/>
      <c r="L33" s="61"/>
      <c r="M33" s="429">
        <f t="shared" si="1"/>
        <v>861217</v>
      </c>
      <c r="N33" s="411"/>
      <c r="O33" s="210"/>
    </row>
    <row r="34" spans="2:15" ht="13.5">
      <c r="B34" s="228"/>
      <c r="C34" s="13"/>
      <c r="D34" s="13"/>
      <c r="E34" s="57" t="s">
        <v>332</v>
      </c>
      <c r="F34" s="123"/>
      <c r="G34" s="123"/>
      <c r="H34" s="123"/>
      <c r="I34" s="123"/>
      <c r="J34" s="13"/>
      <c r="K34" s="13"/>
      <c r="L34" s="61"/>
      <c r="M34" s="429" t="str">
        <f t="shared" si="1"/>
        <v>-</v>
      </c>
      <c r="N34" s="411"/>
      <c r="O34" s="210"/>
    </row>
    <row r="35" spans="2:15" ht="13.5">
      <c r="B35" s="228"/>
      <c r="C35" s="13"/>
      <c r="D35" s="13"/>
      <c r="E35" s="57" t="s">
        <v>333</v>
      </c>
      <c r="F35" s="123"/>
      <c r="G35" s="123"/>
      <c r="H35" s="123"/>
      <c r="I35" s="123"/>
      <c r="J35" s="13"/>
      <c r="K35" s="13"/>
      <c r="L35" s="61"/>
      <c r="M35" s="429">
        <f t="shared" si="1"/>
        <v>66360</v>
      </c>
      <c r="N35" s="411"/>
      <c r="O35" s="210"/>
    </row>
    <row r="36" spans="2:15" ht="13.5">
      <c r="B36" s="228"/>
      <c r="C36" s="13"/>
      <c r="D36" s="13"/>
      <c r="E36" s="52" t="s">
        <v>317</v>
      </c>
      <c r="F36" s="123"/>
      <c r="G36" s="123"/>
      <c r="H36" s="123"/>
      <c r="I36" s="123"/>
      <c r="J36" s="13"/>
      <c r="K36" s="13"/>
      <c r="L36" s="61"/>
      <c r="M36" s="429" t="str">
        <f t="shared" si="1"/>
        <v>-</v>
      </c>
      <c r="N36" s="411"/>
      <c r="O36" s="210"/>
    </row>
    <row r="37" spans="2:15" ht="13.5">
      <c r="B37" s="228"/>
      <c r="C37" s="13"/>
      <c r="D37" s="13" t="s">
        <v>334</v>
      </c>
      <c r="E37" s="52"/>
      <c r="F37" s="123"/>
      <c r="G37" s="123"/>
      <c r="H37" s="123"/>
      <c r="I37" s="52"/>
      <c r="J37" s="13"/>
      <c r="K37" s="13"/>
      <c r="L37" s="61"/>
      <c r="M37" s="429">
        <f t="shared" si="1"/>
        <v>723164</v>
      </c>
      <c r="N37" s="411"/>
      <c r="O37" s="210"/>
    </row>
    <row r="38" spans="2:15" ht="13.5">
      <c r="B38" s="228"/>
      <c r="C38" s="13"/>
      <c r="D38" s="13"/>
      <c r="E38" s="57" t="s">
        <v>321</v>
      </c>
      <c r="F38" s="123"/>
      <c r="G38" s="123"/>
      <c r="H38" s="123"/>
      <c r="I38" s="52"/>
      <c r="J38" s="13"/>
      <c r="K38" s="13"/>
      <c r="L38" s="61"/>
      <c r="M38" s="429">
        <f t="shared" si="1"/>
        <v>139814</v>
      </c>
      <c r="N38" s="411"/>
      <c r="O38" s="210"/>
    </row>
    <row r="39" spans="2:15" ht="13.5">
      <c r="B39" s="228"/>
      <c r="C39" s="13"/>
      <c r="D39" s="13"/>
      <c r="E39" s="57" t="s">
        <v>335</v>
      </c>
      <c r="F39" s="123"/>
      <c r="G39" s="123"/>
      <c r="H39" s="123"/>
      <c r="I39" s="52"/>
      <c r="J39" s="13"/>
      <c r="K39" s="13"/>
      <c r="L39" s="61"/>
      <c r="M39" s="429">
        <f t="shared" si="1"/>
        <v>508307</v>
      </c>
      <c r="N39" s="411"/>
      <c r="O39" s="210"/>
    </row>
    <row r="40" spans="2:15" ht="13.5">
      <c r="B40" s="228"/>
      <c r="C40" s="13"/>
      <c r="D40" s="13"/>
      <c r="E40" s="57" t="s">
        <v>336</v>
      </c>
      <c r="F40" s="123"/>
      <c r="G40" s="13"/>
      <c r="H40" s="123"/>
      <c r="I40" s="123"/>
      <c r="J40" s="13"/>
      <c r="K40" s="13"/>
      <c r="L40" s="61"/>
      <c r="M40" s="429">
        <f t="shared" si="1"/>
        <v>66149</v>
      </c>
      <c r="N40" s="411"/>
      <c r="O40" s="210"/>
    </row>
    <row r="41" spans="2:15" ht="13.5">
      <c r="B41" s="228"/>
      <c r="C41" s="13"/>
      <c r="D41" s="13"/>
      <c r="E41" s="57" t="s">
        <v>337</v>
      </c>
      <c r="F41" s="123"/>
      <c r="G41" s="13"/>
      <c r="H41" s="123"/>
      <c r="I41" s="123"/>
      <c r="J41" s="13"/>
      <c r="K41" s="13"/>
      <c r="L41" s="61"/>
      <c r="M41" s="429">
        <f t="shared" si="1"/>
        <v>8894</v>
      </c>
      <c r="N41" s="411"/>
      <c r="O41" s="210"/>
    </row>
    <row r="42" spans="2:15" ht="13.5">
      <c r="B42" s="228"/>
      <c r="C42" s="13"/>
      <c r="D42" s="13"/>
      <c r="E42" s="52" t="s">
        <v>323</v>
      </c>
      <c r="F42" s="123"/>
      <c r="G42" s="123"/>
      <c r="H42" s="123"/>
      <c r="I42" s="123"/>
      <c r="J42" s="13"/>
      <c r="K42" s="13"/>
      <c r="L42" s="61"/>
      <c r="M42" s="429" t="str">
        <f t="shared" si="1"/>
        <v>-</v>
      </c>
      <c r="N42" s="411"/>
      <c r="O42" s="224"/>
    </row>
    <row r="43" spans="2:15" ht="13.5">
      <c r="B43" s="256"/>
      <c r="C43" s="128" t="s">
        <v>338</v>
      </c>
      <c r="D43" s="128"/>
      <c r="E43" s="114"/>
      <c r="F43" s="132"/>
      <c r="G43" s="132"/>
      <c r="H43" s="132"/>
      <c r="I43" s="132"/>
      <c r="J43" s="128"/>
      <c r="K43" s="128"/>
      <c r="L43" s="100"/>
      <c r="M43" s="467">
        <f t="shared" si="1"/>
        <v>-461941</v>
      </c>
      <c r="N43" s="424"/>
      <c r="O43" s="210"/>
    </row>
    <row r="44" spans="2:15" ht="13.5">
      <c r="B44" s="228"/>
      <c r="C44" s="13" t="s">
        <v>339</v>
      </c>
      <c r="D44" s="13"/>
      <c r="E44" s="52"/>
      <c r="F44" s="123"/>
      <c r="G44" s="123"/>
      <c r="H44" s="123"/>
      <c r="I44" s="123"/>
      <c r="J44" s="13"/>
      <c r="K44" s="13"/>
      <c r="L44" s="61"/>
      <c r="M44" s="429"/>
      <c r="N44" s="411"/>
      <c r="O44" s="222"/>
    </row>
    <row r="45" spans="2:15" ht="13.5">
      <c r="B45" s="228"/>
      <c r="C45" s="13"/>
      <c r="D45" s="13" t="s">
        <v>340</v>
      </c>
      <c r="E45" s="52"/>
      <c r="F45" s="123"/>
      <c r="G45" s="123"/>
      <c r="H45" s="123"/>
      <c r="I45" s="123"/>
      <c r="J45" s="13"/>
      <c r="K45" s="13"/>
      <c r="L45" s="61"/>
      <c r="M45" s="429">
        <f t="shared" ref="M45:M54" si="2">IF(ABS(M107)&lt;$N$67,IF(ABS(M107)&gt;0,0,"-"),ROUND(M107/$N$67,0))</f>
        <v>757889</v>
      </c>
      <c r="N45" s="411"/>
      <c r="O45" s="210"/>
    </row>
    <row r="46" spans="2:15" ht="13.5">
      <c r="B46" s="228"/>
      <c r="C46" s="13"/>
      <c r="D46" s="13"/>
      <c r="E46" s="57" t="s">
        <v>341</v>
      </c>
      <c r="F46" s="123"/>
      <c r="G46" s="123"/>
      <c r="H46" s="123"/>
      <c r="I46" s="123"/>
      <c r="J46" s="13"/>
      <c r="K46" s="13"/>
      <c r="L46" s="61"/>
      <c r="M46" s="429">
        <f t="shared" si="2"/>
        <v>757889</v>
      </c>
      <c r="N46" s="411"/>
      <c r="O46" s="210"/>
    </row>
    <row r="47" spans="2:15" ht="13.5">
      <c r="B47" s="228"/>
      <c r="C47" s="13"/>
      <c r="D47" s="13"/>
      <c r="E47" s="52" t="s">
        <v>317</v>
      </c>
      <c r="F47" s="123"/>
      <c r="G47" s="123"/>
      <c r="H47" s="123"/>
      <c r="I47" s="123"/>
      <c r="J47" s="13"/>
      <c r="K47" s="13"/>
      <c r="L47" s="61"/>
      <c r="M47" s="429" t="str">
        <f t="shared" si="2"/>
        <v>-</v>
      </c>
      <c r="N47" s="411"/>
      <c r="O47" s="210"/>
    </row>
    <row r="48" spans="2:15" ht="13.5">
      <c r="B48" s="228"/>
      <c r="C48" s="13"/>
      <c r="D48" s="13" t="s">
        <v>342</v>
      </c>
      <c r="E48" s="52"/>
      <c r="F48" s="123"/>
      <c r="G48" s="123"/>
      <c r="H48" s="123"/>
      <c r="I48" s="123"/>
      <c r="J48" s="13"/>
      <c r="K48" s="13"/>
      <c r="L48" s="61"/>
      <c r="M48" s="429">
        <f t="shared" si="2"/>
        <v>390677</v>
      </c>
      <c r="N48" s="411"/>
      <c r="O48" s="210"/>
    </row>
    <row r="49" spans="2:15" ht="13.5">
      <c r="B49" s="228"/>
      <c r="C49" s="13"/>
      <c r="D49" s="13"/>
      <c r="E49" s="57" t="s">
        <v>343</v>
      </c>
      <c r="F49" s="123"/>
      <c r="G49" s="123"/>
      <c r="H49" s="123"/>
      <c r="I49" s="119"/>
      <c r="J49" s="13"/>
      <c r="K49" s="13"/>
      <c r="L49" s="61"/>
      <c r="M49" s="429">
        <f t="shared" si="2"/>
        <v>390677</v>
      </c>
      <c r="N49" s="411"/>
      <c r="O49" s="210"/>
    </row>
    <row r="50" spans="2:15" ht="13.5">
      <c r="B50" s="228"/>
      <c r="C50" s="13"/>
      <c r="D50" s="13"/>
      <c r="E50" s="52" t="s">
        <v>103</v>
      </c>
      <c r="F50" s="123"/>
      <c r="G50" s="123"/>
      <c r="H50" s="123"/>
      <c r="I50" s="133"/>
      <c r="J50" s="13"/>
      <c r="K50" s="13"/>
      <c r="L50" s="61"/>
      <c r="M50" s="429" t="str">
        <f t="shared" si="2"/>
        <v>-</v>
      </c>
      <c r="N50" s="411"/>
      <c r="O50" s="210"/>
    </row>
    <row r="51" spans="2:15" ht="13.5">
      <c r="B51" s="256"/>
      <c r="C51" s="128" t="s">
        <v>124</v>
      </c>
      <c r="D51" s="128"/>
      <c r="E51" s="114"/>
      <c r="F51" s="132"/>
      <c r="G51" s="132"/>
      <c r="H51" s="132"/>
      <c r="I51" s="134"/>
      <c r="J51" s="128"/>
      <c r="K51" s="128"/>
      <c r="L51" s="100"/>
      <c r="M51" s="467">
        <f t="shared" si="2"/>
        <v>-367212</v>
      </c>
      <c r="N51" s="424"/>
      <c r="O51" s="223"/>
    </row>
    <row r="52" spans="2:15" ht="13.5">
      <c r="B52" s="256"/>
      <c r="C52" s="499" t="s">
        <v>125</v>
      </c>
      <c r="D52" s="499"/>
      <c r="E52" s="499"/>
      <c r="F52" s="499"/>
      <c r="G52" s="499"/>
      <c r="H52" s="499"/>
      <c r="I52" s="499"/>
      <c r="J52" s="499"/>
      <c r="K52" s="499"/>
      <c r="L52" s="500"/>
      <c r="M52" s="429">
        <f t="shared" si="2"/>
        <v>38212</v>
      </c>
      <c r="N52" s="411"/>
      <c r="O52" s="222"/>
    </row>
    <row r="53" spans="2:15" ht="14.25" thickBot="1">
      <c r="B53" s="228"/>
      <c r="C53" s="511" t="s">
        <v>126</v>
      </c>
      <c r="D53" s="511"/>
      <c r="E53" s="511"/>
      <c r="F53" s="511"/>
      <c r="G53" s="511"/>
      <c r="H53" s="511"/>
      <c r="I53" s="511"/>
      <c r="J53" s="511"/>
      <c r="K53" s="511"/>
      <c r="L53" s="512"/>
      <c r="M53" s="430">
        <f t="shared" si="2"/>
        <v>27782</v>
      </c>
      <c r="N53" s="413"/>
      <c r="O53" s="264"/>
    </row>
    <row r="54" spans="2:15" ht="14.25" thickBot="1">
      <c r="B54" s="237"/>
      <c r="C54" s="513" t="s">
        <v>127</v>
      </c>
      <c r="D54" s="513"/>
      <c r="E54" s="513"/>
      <c r="F54" s="513"/>
      <c r="G54" s="513"/>
      <c r="H54" s="513"/>
      <c r="I54" s="513"/>
      <c r="J54" s="513"/>
      <c r="K54" s="513"/>
      <c r="L54" s="514"/>
      <c r="M54" s="452">
        <f t="shared" si="2"/>
        <v>65994</v>
      </c>
      <c r="N54" s="412"/>
      <c r="O54" s="225"/>
    </row>
    <row r="55" spans="2:15" ht="14.25" customHeight="1" thickBot="1">
      <c r="C55" s="133"/>
      <c r="D55" s="133"/>
      <c r="E55" s="133"/>
      <c r="F55" s="133"/>
      <c r="G55" s="133"/>
      <c r="H55" s="133"/>
      <c r="I55" s="133"/>
      <c r="J55" s="133"/>
      <c r="K55" s="133"/>
      <c r="L55" s="133"/>
      <c r="M55" s="168"/>
      <c r="N55" s="168"/>
      <c r="O55" s="168"/>
    </row>
    <row r="56" spans="2:15" ht="13.5">
      <c r="B56" s="235"/>
      <c r="C56" s="226" t="s">
        <v>128</v>
      </c>
      <c r="D56" s="171"/>
      <c r="E56" s="171"/>
      <c r="F56" s="171"/>
      <c r="G56" s="171"/>
      <c r="H56" s="171"/>
      <c r="I56" s="171"/>
      <c r="J56" s="171"/>
      <c r="K56" s="171"/>
      <c r="L56" s="176"/>
      <c r="M56" s="504">
        <f>IF(ABS(M118)&lt;$N$67,IF(ABS(M118)&gt;0,0,"-"),ROUND(M118/$N$67,0))</f>
        <v>31570</v>
      </c>
      <c r="N56" s="505"/>
      <c r="O56" s="262"/>
    </row>
    <row r="57" spans="2:15" ht="13.5">
      <c r="B57" s="256"/>
      <c r="C57" s="141" t="s">
        <v>129</v>
      </c>
      <c r="D57" s="136"/>
      <c r="E57" s="136"/>
      <c r="F57" s="136"/>
      <c r="G57" s="136"/>
      <c r="H57" s="136"/>
      <c r="I57" s="136"/>
      <c r="J57" s="136"/>
      <c r="K57" s="136"/>
      <c r="L57" s="142"/>
      <c r="M57" s="430">
        <f>IF(ABS(M119)&lt;$N$67,IF(ABS(M119)&gt;0,0,"-"),ROUND(M119/$N$67,0))</f>
        <v>1432</v>
      </c>
      <c r="N57" s="413"/>
      <c r="O57" s="223"/>
    </row>
    <row r="58" spans="2:15" ht="14.25" thickBot="1">
      <c r="B58" s="228"/>
      <c r="C58" s="257" t="s">
        <v>130</v>
      </c>
      <c r="D58" s="175"/>
      <c r="E58" s="175"/>
      <c r="F58" s="175"/>
      <c r="G58" s="175"/>
      <c r="H58" s="175"/>
      <c r="I58" s="175"/>
      <c r="J58" s="175"/>
      <c r="K58" s="175"/>
      <c r="L58" s="177"/>
      <c r="M58" s="430">
        <f>IF(ABS(M120)&lt;$N$67,IF(ABS(M120)&gt;0,0,"-"),ROUND(M120/$N$67,0))</f>
        <v>33001</v>
      </c>
      <c r="N58" s="413"/>
      <c r="O58" s="210"/>
    </row>
    <row r="59" spans="2:15" ht="14.25" thickBot="1">
      <c r="B59" s="237"/>
      <c r="C59" s="195" t="s">
        <v>131</v>
      </c>
      <c r="D59" s="172"/>
      <c r="E59" s="173"/>
      <c r="F59" s="174"/>
      <c r="G59" s="174"/>
      <c r="H59" s="174"/>
      <c r="I59" s="174"/>
      <c r="J59" s="172"/>
      <c r="K59" s="172"/>
      <c r="L59" s="178"/>
      <c r="M59" s="452">
        <f>IF(ABS(M121)&lt;$N$67,IF(ABS(M121)&gt;0,0,"-"),ROUND(M121/$N$67,0))</f>
        <v>98995</v>
      </c>
      <c r="N59" s="412"/>
      <c r="O59" s="225"/>
    </row>
    <row r="60" spans="2:15" ht="3" customHeight="1">
      <c r="C60" s="47"/>
      <c r="D60" s="47"/>
      <c r="E60" s="71"/>
      <c r="F60" s="92"/>
      <c r="G60" s="92"/>
      <c r="H60" s="92"/>
      <c r="I60" s="91"/>
    </row>
    <row r="61" spans="2:15" ht="13.5" customHeight="1">
      <c r="C61" s="47"/>
      <c r="D61" s="47"/>
      <c r="E61" s="71"/>
      <c r="F61" s="92"/>
      <c r="G61" s="92"/>
      <c r="H61" s="92"/>
      <c r="I61" s="73"/>
    </row>
    <row r="62" spans="2:15" ht="13.5" customHeight="1">
      <c r="C62" s="47"/>
      <c r="D62" s="47"/>
      <c r="E62" s="71"/>
      <c r="F62" s="92"/>
      <c r="G62" s="92"/>
      <c r="H62" s="92"/>
      <c r="I62" s="92"/>
    </row>
    <row r="63" spans="2:15" ht="13.5" hidden="1" customHeight="1" outlineLevel="1">
      <c r="C63" s="374" t="s">
        <v>86</v>
      </c>
      <c r="D63" s="374"/>
      <c r="E63" s="374"/>
      <c r="F63" s="374"/>
      <c r="G63" s="374"/>
      <c r="H63" s="374"/>
      <c r="I63" s="374"/>
      <c r="J63" s="374"/>
      <c r="K63" s="374"/>
      <c r="L63" s="374"/>
      <c r="M63" s="374"/>
      <c r="N63" s="374"/>
      <c r="O63" s="64"/>
    </row>
    <row r="64" spans="2:15" ht="18.75" hidden="1" outlineLevel="1">
      <c r="C64" s="417" t="s">
        <v>87</v>
      </c>
      <c r="D64" s="417"/>
      <c r="E64" s="417"/>
      <c r="F64" s="417"/>
      <c r="G64" s="417"/>
      <c r="H64" s="417"/>
      <c r="I64" s="417"/>
      <c r="J64" s="417"/>
      <c r="K64" s="417"/>
      <c r="L64" s="417"/>
      <c r="M64" s="417"/>
      <c r="N64" s="417"/>
      <c r="O64" s="66"/>
    </row>
    <row r="65" spans="2:15" ht="13.5" hidden="1" customHeight="1" outlineLevel="1">
      <c r="C65" s="506">
        <v>44287</v>
      </c>
      <c r="D65" s="506"/>
      <c r="E65" s="506"/>
      <c r="F65" s="506"/>
      <c r="G65" s="506"/>
      <c r="H65" s="506"/>
      <c r="I65" s="506"/>
      <c r="J65" s="506"/>
      <c r="K65" s="506"/>
      <c r="L65" s="506"/>
      <c r="M65" s="506"/>
      <c r="N65" s="506"/>
      <c r="O65" s="93"/>
    </row>
    <row r="66" spans="2:15" ht="13.5" hidden="1" customHeight="1" outlineLevel="1">
      <c r="C66" s="506">
        <v>44651</v>
      </c>
      <c r="D66" s="506"/>
      <c r="E66" s="506"/>
      <c r="F66" s="506"/>
      <c r="G66" s="506"/>
      <c r="H66" s="506"/>
      <c r="I66" s="506"/>
      <c r="J66" s="506"/>
      <c r="K66" s="506"/>
      <c r="L66" s="506"/>
      <c r="M66" s="506"/>
      <c r="N66" s="506"/>
      <c r="O66" s="93"/>
    </row>
    <row r="67" spans="2:15" ht="13.5" hidden="1" customHeight="1" outlineLevel="1" thickBot="1">
      <c r="C67" s="13" t="s">
        <v>509</v>
      </c>
      <c r="D67" s="13"/>
      <c r="E67" s="13"/>
      <c r="F67" s="13"/>
      <c r="G67" s="13"/>
      <c r="H67" s="13"/>
      <c r="I67" s="13"/>
      <c r="J67" s="13"/>
      <c r="K67" s="13"/>
      <c r="L67" s="13"/>
      <c r="M67" s="13"/>
      <c r="N67" s="48">
        <v>1000</v>
      </c>
      <c r="O67" s="48"/>
    </row>
    <row r="68" spans="2:15" ht="13.5" hidden="1" customHeight="1" outlineLevel="1">
      <c r="B68" s="235"/>
      <c r="C68" s="432" t="s">
        <v>1</v>
      </c>
      <c r="D68" s="432"/>
      <c r="E68" s="432"/>
      <c r="F68" s="432"/>
      <c r="G68" s="432"/>
      <c r="H68" s="432"/>
      <c r="I68" s="432"/>
      <c r="J68" s="507"/>
      <c r="K68" s="507"/>
      <c r="L68" s="508"/>
      <c r="M68" s="437" t="s">
        <v>2</v>
      </c>
      <c r="N68" s="432"/>
      <c r="O68" s="204"/>
    </row>
    <row r="69" spans="2:15" ht="13.5" hidden="1" customHeight="1" outlineLevel="1" thickBot="1">
      <c r="B69" s="229"/>
      <c r="C69" s="509"/>
      <c r="D69" s="509"/>
      <c r="E69" s="509"/>
      <c r="F69" s="509"/>
      <c r="G69" s="509"/>
      <c r="H69" s="509"/>
      <c r="I69" s="509"/>
      <c r="J69" s="509"/>
      <c r="K69" s="509"/>
      <c r="L69" s="510"/>
      <c r="M69" s="438"/>
      <c r="N69" s="435"/>
      <c r="O69" s="260"/>
    </row>
    <row r="70" spans="2:15" ht="13.5" hidden="1" customHeight="1" outlineLevel="1">
      <c r="B70" s="228"/>
      <c r="C70" s="52" t="s">
        <v>88</v>
      </c>
      <c r="D70" s="122"/>
      <c r="E70" s="122"/>
      <c r="F70" s="119"/>
      <c r="G70" s="119"/>
      <c r="H70" s="13"/>
      <c r="I70" s="119"/>
      <c r="J70" s="13"/>
      <c r="K70" s="13"/>
      <c r="L70" s="61"/>
      <c r="M70" s="515"/>
      <c r="N70" s="515"/>
      <c r="O70" s="263"/>
    </row>
    <row r="71" spans="2:15" ht="13.5" hidden="1" customHeight="1" outlineLevel="1">
      <c r="B71" s="228"/>
      <c r="C71" s="52"/>
      <c r="D71" s="122" t="s">
        <v>89</v>
      </c>
      <c r="E71" s="122"/>
      <c r="F71" s="119"/>
      <c r="G71" s="119"/>
      <c r="H71" s="13"/>
      <c r="I71" s="119"/>
      <c r="J71" s="13"/>
      <c r="K71" s="13"/>
      <c r="L71" s="61"/>
      <c r="M71" s="411">
        <v>3431423778</v>
      </c>
      <c r="N71" s="411"/>
      <c r="O71" s="210"/>
    </row>
    <row r="72" spans="2:15" ht="13.5" hidden="1" customHeight="1" outlineLevel="1">
      <c r="B72" s="228"/>
      <c r="C72" s="52"/>
      <c r="D72" s="122"/>
      <c r="E72" s="122" t="s">
        <v>90</v>
      </c>
      <c r="F72" s="119"/>
      <c r="G72" s="119"/>
      <c r="H72" s="119"/>
      <c r="I72" s="119"/>
      <c r="J72" s="13"/>
      <c r="K72" s="13"/>
      <c r="L72" s="61"/>
      <c r="M72" s="411">
        <v>1767762751</v>
      </c>
      <c r="N72" s="411"/>
      <c r="O72" s="210"/>
    </row>
    <row r="73" spans="2:15" ht="13.5" hidden="1" customHeight="1" outlineLevel="1">
      <c r="B73" s="228"/>
      <c r="C73" s="52"/>
      <c r="D73" s="122"/>
      <c r="E73" s="122"/>
      <c r="F73" s="131" t="s">
        <v>91</v>
      </c>
      <c r="G73" s="119"/>
      <c r="H73" s="119"/>
      <c r="I73" s="119"/>
      <c r="J73" s="13"/>
      <c r="K73" s="13"/>
      <c r="L73" s="61"/>
      <c r="M73" s="411">
        <v>578642662</v>
      </c>
      <c r="N73" s="411"/>
      <c r="O73" s="210"/>
    </row>
    <row r="74" spans="2:15" ht="13.5" hidden="1" customHeight="1" outlineLevel="1">
      <c r="B74" s="228"/>
      <c r="C74" s="52"/>
      <c r="D74" s="122"/>
      <c r="E74" s="122"/>
      <c r="F74" s="131" t="s">
        <v>92</v>
      </c>
      <c r="G74" s="119"/>
      <c r="H74" s="119"/>
      <c r="I74" s="119"/>
      <c r="J74" s="13"/>
      <c r="K74" s="13"/>
      <c r="L74" s="61"/>
      <c r="M74" s="411">
        <v>1153793183</v>
      </c>
      <c r="N74" s="411"/>
      <c r="O74" s="210"/>
    </row>
    <row r="75" spans="2:15" ht="13.5" hidden="1" customHeight="1" outlineLevel="1">
      <c r="B75" s="228"/>
      <c r="C75" s="13"/>
      <c r="D75" s="13"/>
      <c r="E75" s="13"/>
      <c r="F75" s="112" t="s">
        <v>93</v>
      </c>
      <c r="G75" s="13"/>
      <c r="H75" s="13"/>
      <c r="I75" s="13"/>
      <c r="J75" s="13"/>
      <c r="K75" s="13"/>
      <c r="L75" s="61"/>
      <c r="M75" s="411">
        <v>27041911</v>
      </c>
      <c r="N75" s="411"/>
      <c r="O75" s="210"/>
    </row>
    <row r="76" spans="2:15" s="13" customFormat="1" ht="13.5" hidden="1" customHeight="1" outlineLevel="1">
      <c r="B76" s="194"/>
      <c r="C76" s="123"/>
      <c r="D76" s="123"/>
      <c r="F76" s="123" t="s">
        <v>94</v>
      </c>
      <c r="G76" s="123"/>
      <c r="H76" s="123"/>
      <c r="I76" s="123"/>
      <c r="L76" s="61"/>
      <c r="M76" s="411">
        <v>8284995</v>
      </c>
      <c r="N76" s="411"/>
      <c r="O76" s="210"/>
    </row>
    <row r="77" spans="2:15" ht="15" hidden="1" customHeight="1" outlineLevel="1">
      <c r="B77" s="228"/>
      <c r="C77" s="13"/>
      <c r="D77" s="123"/>
      <c r="E77" s="112" t="s">
        <v>95</v>
      </c>
      <c r="F77" s="123"/>
      <c r="G77" s="123"/>
      <c r="H77" s="123"/>
      <c r="I77" s="123"/>
      <c r="J77" s="13"/>
      <c r="K77" s="13"/>
      <c r="L77" s="61"/>
      <c r="M77" s="411">
        <v>1663661027</v>
      </c>
      <c r="N77" s="411"/>
      <c r="O77" s="210"/>
    </row>
    <row r="78" spans="2:15" s="47" customFormat="1" ht="18" hidden="1" customHeight="1" outlineLevel="1">
      <c r="B78" s="187"/>
      <c r="C78" s="13"/>
      <c r="D78" s="123"/>
      <c r="E78" s="123"/>
      <c r="F78" s="112" t="s">
        <v>96</v>
      </c>
      <c r="G78" s="123"/>
      <c r="H78" s="123"/>
      <c r="I78" s="123"/>
      <c r="J78" s="13"/>
      <c r="K78" s="13"/>
      <c r="L78" s="61"/>
      <c r="M78" s="411">
        <v>1025888495</v>
      </c>
      <c r="N78" s="411"/>
      <c r="O78" s="210"/>
    </row>
    <row r="79" spans="2:15" s="47" customFormat="1" ht="18" hidden="1" customHeight="1" outlineLevel="1">
      <c r="B79" s="187"/>
      <c r="C79" s="13"/>
      <c r="D79" s="123"/>
      <c r="E79" s="123"/>
      <c r="F79" s="112" t="s">
        <v>97</v>
      </c>
      <c r="G79" s="123"/>
      <c r="H79" s="123"/>
      <c r="I79" s="123"/>
      <c r="J79" s="13"/>
      <c r="K79" s="13"/>
      <c r="L79" s="61"/>
      <c r="M79" s="411">
        <v>96365082</v>
      </c>
      <c r="N79" s="411"/>
      <c r="O79" s="210"/>
    </row>
    <row r="80" spans="2:15" ht="18" hidden="1" customHeight="1" outlineLevel="1">
      <c r="B80" s="228"/>
      <c r="C80" s="13"/>
      <c r="D80" s="13"/>
      <c r="E80" s="123"/>
      <c r="F80" s="112" t="s">
        <v>98</v>
      </c>
      <c r="G80" s="123"/>
      <c r="H80" s="123"/>
      <c r="I80" s="123"/>
      <c r="J80" s="13"/>
      <c r="K80" s="13"/>
      <c r="L80" s="61"/>
      <c r="M80" s="411">
        <v>539532000</v>
      </c>
      <c r="N80" s="411"/>
      <c r="O80" s="210"/>
    </row>
    <row r="81" spans="2:15" ht="18" hidden="1" customHeight="1" outlineLevel="1">
      <c r="B81" s="228"/>
      <c r="C81" s="13"/>
      <c r="D81" s="13"/>
      <c r="E81" s="52"/>
      <c r="F81" s="123" t="s">
        <v>94</v>
      </c>
      <c r="G81" s="13"/>
      <c r="H81" s="123"/>
      <c r="I81" s="123"/>
      <c r="J81" s="13"/>
      <c r="K81" s="13"/>
      <c r="L81" s="61"/>
      <c r="M81" s="411">
        <v>1875450</v>
      </c>
      <c r="N81" s="411"/>
      <c r="O81" s="210"/>
    </row>
    <row r="82" spans="2:15" ht="18" hidden="1" customHeight="1" outlineLevel="1">
      <c r="B82" s="228"/>
      <c r="C82" s="13"/>
      <c r="D82" s="13" t="s">
        <v>99</v>
      </c>
      <c r="E82" s="52"/>
      <c r="F82" s="123"/>
      <c r="G82" s="123"/>
      <c r="H82" s="123"/>
      <c r="I82" s="123"/>
      <c r="J82" s="13"/>
      <c r="K82" s="13"/>
      <c r="L82" s="61"/>
      <c r="M82" s="411">
        <v>4298789569</v>
      </c>
      <c r="N82" s="411"/>
      <c r="O82" s="210"/>
    </row>
    <row r="83" spans="2:15" ht="18" hidden="1" customHeight="1" outlineLevel="1">
      <c r="B83" s="228"/>
      <c r="C83" s="13"/>
      <c r="D83" s="13"/>
      <c r="E83" s="57" t="s">
        <v>100</v>
      </c>
      <c r="F83" s="123"/>
      <c r="G83" s="123"/>
      <c r="H83" s="123"/>
      <c r="I83" s="123"/>
      <c r="J83" s="13"/>
      <c r="K83" s="13"/>
      <c r="L83" s="61"/>
      <c r="M83" s="411">
        <v>3419047270</v>
      </c>
      <c r="N83" s="411"/>
      <c r="O83" s="210"/>
    </row>
    <row r="84" spans="2:15" ht="18" hidden="1" customHeight="1" outlineLevel="1">
      <c r="B84" s="228"/>
      <c r="C84" s="13"/>
      <c r="D84" s="13"/>
      <c r="E84" s="57" t="s">
        <v>101</v>
      </c>
      <c r="F84" s="123"/>
      <c r="G84" s="123"/>
      <c r="H84" s="123"/>
      <c r="I84" s="123"/>
      <c r="J84" s="13"/>
      <c r="K84" s="13"/>
      <c r="L84" s="61"/>
      <c r="M84" s="411">
        <v>623881357</v>
      </c>
      <c r="N84" s="411"/>
      <c r="O84" s="210"/>
    </row>
    <row r="85" spans="2:15" ht="18" hidden="1" customHeight="1" outlineLevel="1">
      <c r="B85" s="228"/>
      <c r="C85" s="13"/>
      <c r="D85" s="13"/>
      <c r="E85" s="57" t="s">
        <v>102</v>
      </c>
      <c r="F85" s="123"/>
      <c r="G85" s="123"/>
      <c r="H85" s="123"/>
      <c r="I85" s="123"/>
      <c r="J85" s="13"/>
      <c r="K85" s="13"/>
      <c r="L85" s="61"/>
      <c r="M85" s="411">
        <v>102911975</v>
      </c>
      <c r="N85" s="411"/>
      <c r="O85" s="210"/>
    </row>
    <row r="86" spans="2:15" ht="18" hidden="1" customHeight="1" outlineLevel="1">
      <c r="B86" s="228"/>
      <c r="C86" s="13"/>
      <c r="D86" s="13"/>
      <c r="E86" s="52" t="s">
        <v>103</v>
      </c>
      <c r="F86" s="123"/>
      <c r="G86" s="123"/>
      <c r="H86" s="123"/>
      <c r="I86" s="52"/>
      <c r="J86" s="13"/>
      <c r="K86" s="13"/>
      <c r="L86" s="61"/>
      <c r="M86" s="411">
        <v>152948967</v>
      </c>
      <c r="N86" s="411"/>
      <c r="O86" s="210"/>
    </row>
    <row r="87" spans="2:15" ht="18" hidden="1" customHeight="1" outlineLevel="1">
      <c r="B87" s="228"/>
      <c r="C87" s="13"/>
      <c r="D87" s="13" t="s">
        <v>104</v>
      </c>
      <c r="E87" s="52"/>
      <c r="F87" s="123"/>
      <c r="G87" s="123"/>
      <c r="H87" s="123"/>
      <c r="I87" s="52"/>
      <c r="J87" s="13"/>
      <c r="K87" s="13"/>
      <c r="L87" s="61"/>
      <c r="M87" s="411">
        <v>0</v>
      </c>
      <c r="N87" s="411"/>
      <c r="O87" s="210"/>
    </row>
    <row r="88" spans="2:15" ht="18" hidden="1" customHeight="1" outlineLevel="1">
      <c r="B88" s="228"/>
      <c r="C88" s="13"/>
      <c r="D88" s="13"/>
      <c r="E88" s="57" t="s">
        <v>105</v>
      </c>
      <c r="F88" s="123"/>
      <c r="G88" s="123"/>
      <c r="H88" s="123"/>
      <c r="I88" s="123"/>
      <c r="J88" s="13"/>
      <c r="K88" s="13"/>
      <c r="L88" s="61"/>
      <c r="M88" s="411">
        <v>0</v>
      </c>
      <c r="N88" s="411"/>
      <c r="O88" s="210"/>
    </row>
    <row r="89" spans="2:15" ht="18" hidden="1" customHeight="1" outlineLevel="1">
      <c r="B89" s="228"/>
      <c r="C89" s="13"/>
      <c r="D89" s="13"/>
      <c r="E89" s="52" t="s">
        <v>94</v>
      </c>
      <c r="F89" s="123"/>
      <c r="G89" s="123"/>
      <c r="H89" s="123"/>
      <c r="I89" s="123"/>
      <c r="J89" s="13"/>
      <c r="K89" s="13"/>
      <c r="L89" s="61"/>
      <c r="M89" s="411">
        <v>0</v>
      </c>
      <c r="N89" s="411"/>
      <c r="O89" s="210"/>
    </row>
    <row r="90" spans="2:15" ht="18" hidden="1" customHeight="1" outlineLevel="1">
      <c r="B90" s="228"/>
      <c r="C90" s="13"/>
      <c r="D90" s="13" t="s">
        <v>106</v>
      </c>
      <c r="E90" s="52"/>
      <c r="F90" s="123"/>
      <c r="G90" s="123"/>
      <c r="H90" s="123"/>
      <c r="I90" s="123"/>
      <c r="J90" s="13"/>
      <c r="K90" s="13"/>
      <c r="L90" s="140"/>
      <c r="M90" s="411">
        <v>0</v>
      </c>
      <c r="N90" s="411"/>
      <c r="O90" s="224"/>
    </row>
    <row r="91" spans="2:15" ht="18" hidden="1" customHeight="1" outlineLevel="1">
      <c r="B91" s="256"/>
      <c r="C91" s="128" t="s">
        <v>107</v>
      </c>
      <c r="D91" s="128"/>
      <c r="E91" s="114"/>
      <c r="F91" s="132"/>
      <c r="G91" s="132"/>
      <c r="H91" s="132"/>
      <c r="I91" s="132"/>
      <c r="J91" s="128"/>
      <c r="K91" s="128"/>
      <c r="L91" s="100"/>
      <c r="M91" s="467">
        <v>867365791</v>
      </c>
      <c r="N91" s="424"/>
      <c r="O91" s="223"/>
    </row>
    <row r="92" spans="2:15" ht="18" hidden="1" customHeight="1" outlineLevel="1">
      <c r="B92" s="238"/>
      <c r="C92" s="13" t="s">
        <v>108</v>
      </c>
      <c r="D92" s="13"/>
      <c r="E92" s="52"/>
      <c r="F92" s="123"/>
      <c r="G92" s="123"/>
      <c r="H92" s="123"/>
      <c r="I92" s="52"/>
      <c r="J92" s="13"/>
      <c r="K92" s="13"/>
      <c r="L92" s="61"/>
      <c r="M92" s="429"/>
      <c r="N92" s="411"/>
      <c r="O92" s="210"/>
    </row>
    <row r="93" spans="2:15" ht="18" hidden="1" customHeight="1" outlineLevel="1">
      <c r="B93" s="228"/>
      <c r="C93" s="13"/>
      <c r="D93" s="13" t="s">
        <v>109</v>
      </c>
      <c r="E93" s="52"/>
      <c r="F93" s="123"/>
      <c r="G93" s="123"/>
      <c r="H93" s="123"/>
      <c r="I93" s="123"/>
      <c r="J93" s="13"/>
      <c r="K93" s="13"/>
      <c r="L93" s="61"/>
      <c r="M93" s="429">
        <v>1185105515</v>
      </c>
      <c r="N93" s="411"/>
      <c r="O93" s="210"/>
    </row>
    <row r="94" spans="2:15" ht="18" hidden="1" customHeight="1" outlineLevel="1">
      <c r="B94" s="228"/>
      <c r="C94" s="13"/>
      <c r="D94" s="13"/>
      <c r="E94" s="57" t="s">
        <v>110</v>
      </c>
      <c r="F94" s="123"/>
      <c r="G94" s="123"/>
      <c r="H94" s="123"/>
      <c r="I94" s="123"/>
      <c r="J94" s="13"/>
      <c r="K94" s="13"/>
      <c r="L94" s="61"/>
      <c r="M94" s="429">
        <v>257528790</v>
      </c>
      <c r="N94" s="411"/>
      <c r="O94" s="210"/>
    </row>
    <row r="95" spans="2:15" ht="18" hidden="1" customHeight="1" outlineLevel="1">
      <c r="B95" s="228"/>
      <c r="C95" s="13"/>
      <c r="D95" s="13"/>
      <c r="E95" s="57" t="s">
        <v>111</v>
      </c>
      <c r="F95" s="123"/>
      <c r="G95" s="123"/>
      <c r="H95" s="123"/>
      <c r="I95" s="123"/>
      <c r="J95" s="13"/>
      <c r="K95" s="13"/>
      <c r="L95" s="61"/>
      <c r="M95" s="429">
        <v>861216725</v>
      </c>
      <c r="N95" s="411"/>
      <c r="O95" s="210"/>
    </row>
    <row r="96" spans="2:15" ht="18" hidden="1" customHeight="1" outlineLevel="1">
      <c r="B96" s="228"/>
      <c r="C96" s="13"/>
      <c r="D96" s="13"/>
      <c r="E96" s="57" t="s">
        <v>112</v>
      </c>
      <c r="F96" s="123"/>
      <c r="G96" s="123"/>
      <c r="H96" s="123"/>
      <c r="I96" s="123"/>
      <c r="J96" s="13"/>
      <c r="K96" s="13"/>
      <c r="L96" s="61"/>
      <c r="M96" s="429">
        <v>0</v>
      </c>
      <c r="N96" s="411"/>
      <c r="O96" s="210"/>
    </row>
    <row r="97" spans="2:15" ht="18" hidden="1" customHeight="1" outlineLevel="1">
      <c r="B97" s="228"/>
      <c r="C97" s="13"/>
      <c r="D97" s="13"/>
      <c r="E97" s="57" t="s">
        <v>113</v>
      </c>
      <c r="F97" s="123"/>
      <c r="G97" s="123"/>
      <c r="H97" s="123"/>
      <c r="I97" s="123"/>
      <c r="J97" s="13"/>
      <c r="K97" s="13"/>
      <c r="L97" s="61"/>
      <c r="M97" s="429">
        <v>66360000</v>
      </c>
      <c r="N97" s="411"/>
      <c r="O97" s="210"/>
    </row>
    <row r="98" spans="2:15" ht="18" hidden="1" customHeight="1" outlineLevel="1">
      <c r="B98" s="228"/>
      <c r="C98" s="13"/>
      <c r="D98" s="13"/>
      <c r="E98" s="52" t="s">
        <v>94</v>
      </c>
      <c r="F98" s="123"/>
      <c r="G98" s="123"/>
      <c r="H98" s="123"/>
      <c r="I98" s="123"/>
      <c r="J98" s="13"/>
      <c r="K98" s="13"/>
      <c r="L98" s="61"/>
      <c r="M98" s="429">
        <v>0</v>
      </c>
      <c r="N98" s="411"/>
      <c r="O98" s="210"/>
    </row>
    <row r="99" spans="2:15" ht="18" hidden="1" customHeight="1" outlineLevel="1">
      <c r="B99" s="228"/>
      <c r="C99" s="13"/>
      <c r="D99" s="13" t="s">
        <v>114</v>
      </c>
      <c r="E99" s="52"/>
      <c r="F99" s="123"/>
      <c r="G99" s="123"/>
      <c r="H99" s="123"/>
      <c r="I99" s="52"/>
      <c r="J99" s="13"/>
      <c r="K99" s="13"/>
      <c r="L99" s="61"/>
      <c r="M99" s="429">
        <v>723164215</v>
      </c>
      <c r="N99" s="411"/>
      <c r="O99" s="210"/>
    </row>
    <row r="100" spans="2:15" ht="18" hidden="1" customHeight="1" outlineLevel="1">
      <c r="B100" s="228"/>
      <c r="C100" s="13"/>
      <c r="D100" s="13"/>
      <c r="E100" s="57" t="s">
        <v>101</v>
      </c>
      <c r="F100" s="123"/>
      <c r="G100" s="123"/>
      <c r="H100" s="123"/>
      <c r="I100" s="52"/>
      <c r="J100" s="13"/>
      <c r="K100" s="13"/>
      <c r="L100" s="61"/>
      <c r="M100" s="429">
        <v>139814000</v>
      </c>
      <c r="N100" s="411"/>
      <c r="O100" s="210"/>
    </row>
    <row r="101" spans="2:15" ht="18" hidden="1" customHeight="1" outlineLevel="1">
      <c r="B101" s="228"/>
      <c r="C101" s="13"/>
      <c r="D101" s="13"/>
      <c r="E101" s="57" t="s">
        <v>115</v>
      </c>
      <c r="F101" s="123"/>
      <c r="G101" s="123"/>
      <c r="H101" s="123"/>
      <c r="I101" s="52"/>
      <c r="J101" s="13"/>
      <c r="K101" s="13"/>
      <c r="L101" s="61"/>
      <c r="M101" s="429">
        <v>508307000</v>
      </c>
      <c r="N101" s="411"/>
      <c r="O101" s="210"/>
    </row>
    <row r="102" spans="2:15" ht="18" hidden="1" customHeight="1" outlineLevel="1">
      <c r="B102" s="228"/>
      <c r="C102" s="13"/>
      <c r="D102" s="13"/>
      <c r="E102" s="57" t="s">
        <v>116</v>
      </c>
      <c r="F102" s="123"/>
      <c r="G102" s="13"/>
      <c r="H102" s="123"/>
      <c r="I102" s="123"/>
      <c r="J102" s="13"/>
      <c r="K102" s="13"/>
      <c r="L102" s="61"/>
      <c r="M102" s="429">
        <v>66149400</v>
      </c>
      <c r="N102" s="411"/>
      <c r="O102" s="210"/>
    </row>
    <row r="103" spans="2:15" ht="18" hidden="1" customHeight="1" outlineLevel="1">
      <c r="B103" s="228"/>
      <c r="C103" s="13"/>
      <c r="D103" s="13"/>
      <c r="E103" s="57" t="s">
        <v>117</v>
      </c>
      <c r="F103" s="123"/>
      <c r="G103" s="13"/>
      <c r="H103" s="123"/>
      <c r="I103" s="123"/>
      <c r="J103" s="13"/>
      <c r="K103" s="13"/>
      <c r="L103" s="61"/>
      <c r="M103" s="429">
        <v>8893815</v>
      </c>
      <c r="N103" s="411"/>
      <c r="O103" s="210"/>
    </row>
    <row r="104" spans="2:15" ht="18" hidden="1" customHeight="1" outlineLevel="1">
      <c r="B104" s="228"/>
      <c r="C104" s="13"/>
      <c r="D104" s="13"/>
      <c r="E104" s="52" t="s">
        <v>103</v>
      </c>
      <c r="F104" s="123"/>
      <c r="G104" s="123"/>
      <c r="H104" s="123"/>
      <c r="I104" s="123"/>
      <c r="J104" s="13"/>
      <c r="K104" s="13"/>
      <c r="L104" s="61"/>
      <c r="M104" s="429">
        <v>0</v>
      </c>
      <c r="N104" s="411"/>
      <c r="O104" s="210"/>
    </row>
    <row r="105" spans="2:15" ht="18" hidden="1" customHeight="1" outlineLevel="1">
      <c r="B105" s="256"/>
      <c r="C105" s="128" t="s">
        <v>118</v>
      </c>
      <c r="D105" s="128"/>
      <c r="E105" s="114"/>
      <c r="F105" s="132"/>
      <c r="G105" s="132"/>
      <c r="H105" s="132"/>
      <c r="I105" s="132"/>
      <c r="J105" s="128"/>
      <c r="K105" s="128"/>
      <c r="L105" s="100"/>
      <c r="M105" s="467">
        <v>-461941300</v>
      </c>
      <c r="N105" s="424"/>
      <c r="O105" s="223"/>
    </row>
    <row r="106" spans="2:15" ht="18" hidden="1" customHeight="1" outlineLevel="1">
      <c r="B106" s="238"/>
      <c r="C106" s="13" t="s">
        <v>119</v>
      </c>
      <c r="D106" s="13"/>
      <c r="E106" s="52"/>
      <c r="F106" s="123"/>
      <c r="G106" s="123"/>
      <c r="H106" s="123"/>
      <c r="I106" s="123"/>
      <c r="J106" s="13"/>
      <c r="K106" s="13"/>
      <c r="L106" s="61"/>
      <c r="M106" s="429"/>
      <c r="N106" s="411"/>
      <c r="O106" s="210"/>
    </row>
    <row r="107" spans="2:15" ht="18" hidden="1" customHeight="1" outlineLevel="1">
      <c r="B107" s="228"/>
      <c r="C107" s="13"/>
      <c r="D107" s="13" t="s">
        <v>120</v>
      </c>
      <c r="E107" s="52"/>
      <c r="F107" s="123"/>
      <c r="G107" s="123"/>
      <c r="H107" s="123"/>
      <c r="I107" s="123"/>
      <c r="J107" s="13"/>
      <c r="K107" s="13"/>
      <c r="L107" s="61"/>
      <c r="M107" s="429">
        <v>757889496</v>
      </c>
      <c r="N107" s="411"/>
      <c r="O107" s="210"/>
    </row>
    <row r="108" spans="2:15" ht="18" hidden="1" customHeight="1" outlineLevel="1">
      <c r="B108" s="228"/>
      <c r="C108" s="13"/>
      <c r="D108" s="13"/>
      <c r="E108" s="57" t="s">
        <v>121</v>
      </c>
      <c r="F108" s="123"/>
      <c r="G108" s="123"/>
      <c r="H108" s="123"/>
      <c r="I108" s="123"/>
      <c r="J108" s="13"/>
      <c r="K108" s="13"/>
      <c r="L108" s="61"/>
      <c r="M108" s="429">
        <v>757889496</v>
      </c>
      <c r="N108" s="411"/>
      <c r="O108" s="210"/>
    </row>
    <row r="109" spans="2:15" ht="18" hidden="1" customHeight="1" outlineLevel="1">
      <c r="B109" s="228"/>
      <c r="C109" s="13"/>
      <c r="D109" s="13"/>
      <c r="E109" s="52" t="s">
        <v>94</v>
      </c>
      <c r="F109" s="123"/>
      <c r="G109" s="123"/>
      <c r="H109" s="123"/>
      <c r="I109" s="123"/>
      <c r="J109" s="13"/>
      <c r="K109" s="13"/>
      <c r="L109" s="61"/>
      <c r="M109" s="429">
        <v>0</v>
      </c>
      <c r="N109" s="411"/>
      <c r="O109" s="210"/>
    </row>
    <row r="110" spans="2:15" ht="18" hidden="1" customHeight="1" outlineLevel="1">
      <c r="B110" s="228"/>
      <c r="C110" s="13"/>
      <c r="D110" s="13" t="s">
        <v>122</v>
      </c>
      <c r="E110" s="52"/>
      <c r="F110" s="123"/>
      <c r="G110" s="123"/>
      <c r="H110" s="123"/>
      <c r="I110" s="123"/>
      <c r="J110" s="13"/>
      <c r="K110" s="13"/>
      <c r="L110" s="61"/>
      <c r="M110" s="429">
        <v>390677000</v>
      </c>
      <c r="N110" s="411"/>
      <c r="O110" s="210"/>
    </row>
    <row r="111" spans="2:15" ht="18" hidden="1" customHeight="1" outlineLevel="1">
      <c r="B111" s="228"/>
      <c r="C111" s="13"/>
      <c r="D111" s="13"/>
      <c r="E111" s="57" t="s">
        <v>123</v>
      </c>
      <c r="F111" s="123"/>
      <c r="G111" s="123"/>
      <c r="H111" s="123"/>
      <c r="I111" s="119"/>
      <c r="J111" s="13"/>
      <c r="K111" s="13"/>
      <c r="L111" s="61"/>
      <c r="M111" s="429">
        <v>390677000</v>
      </c>
      <c r="N111" s="411"/>
      <c r="O111" s="210"/>
    </row>
    <row r="112" spans="2:15" ht="18" hidden="1" customHeight="1" outlineLevel="1">
      <c r="B112" s="228"/>
      <c r="C112" s="13"/>
      <c r="D112" s="13"/>
      <c r="E112" s="52" t="s">
        <v>103</v>
      </c>
      <c r="F112" s="123"/>
      <c r="G112" s="123"/>
      <c r="H112" s="123"/>
      <c r="I112" s="133"/>
      <c r="J112" s="13"/>
      <c r="K112" s="13"/>
      <c r="L112" s="61"/>
      <c r="M112" s="429">
        <v>0</v>
      </c>
      <c r="N112" s="411"/>
      <c r="O112" s="210"/>
    </row>
    <row r="113" spans="2:15" ht="18" hidden="1" customHeight="1" outlineLevel="1">
      <c r="B113" s="256"/>
      <c r="C113" s="128" t="s">
        <v>124</v>
      </c>
      <c r="D113" s="128"/>
      <c r="E113" s="114"/>
      <c r="F113" s="132"/>
      <c r="G113" s="132"/>
      <c r="H113" s="132"/>
      <c r="I113" s="134"/>
      <c r="J113" s="128"/>
      <c r="K113" s="128"/>
      <c r="L113" s="100"/>
      <c r="M113" s="467">
        <v>-367212496</v>
      </c>
      <c r="N113" s="424"/>
      <c r="O113" s="222"/>
    </row>
    <row r="114" spans="2:15" ht="18" hidden="1" customHeight="1" outlineLevel="1">
      <c r="B114" s="256"/>
      <c r="C114" s="499" t="s">
        <v>125</v>
      </c>
      <c r="D114" s="499"/>
      <c r="E114" s="499"/>
      <c r="F114" s="499"/>
      <c r="G114" s="499"/>
      <c r="H114" s="499"/>
      <c r="I114" s="499"/>
      <c r="J114" s="499"/>
      <c r="K114" s="499"/>
      <c r="L114" s="500"/>
      <c r="M114" s="468">
        <v>38211995</v>
      </c>
      <c r="N114" s="414"/>
      <c r="O114" s="222"/>
    </row>
    <row r="115" spans="2:15" ht="18" hidden="1" customHeight="1" outlineLevel="1" thickBot="1">
      <c r="B115" s="228"/>
      <c r="C115" s="518" t="s">
        <v>126</v>
      </c>
      <c r="D115" s="518"/>
      <c r="E115" s="518"/>
      <c r="F115" s="518"/>
      <c r="G115" s="518"/>
      <c r="H115" s="518"/>
      <c r="I115" s="518"/>
      <c r="J115" s="518"/>
      <c r="K115" s="518"/>
      <c r="L115" s="519"/>
      <c r="M115" s="429">
        <v>27781619</v>
      </c>
      <c r="N115" s="411"/>
      <c r="O115" s="264"/>
    </row>
    <row r="116" spans="2:15" ht="18" hidden="1" customHeight="1" outlineLevel="1" thickBot="1">
      <c r="B116" s="237"/>
      <c r="C116" s="513" t="s">
        <v>127</v>
      </c>
      <c r="D116" s="513"/>
      <c r="E116" s="513"/>
      <c r="F116" s="513"/>
      <c r="G116" s="513"/>
      <c r="H116" s="513"/>
      <c r="I116" s="513"/>
      <c r="J116" s="513"/>
      <c r="K116" s="513"/>
      <c r="L116" s="514"/>
      <c r="M116" s="452">
        <v>65993614</v>
      </c>
      <c r="N116" s="412"/>
      <c r="O116" s="225"/>
    </row>
    <row r="117" spans="2:15" ht="18" hidden="1" customHeight="1" outlineLevel="1" thickBot="1">
      <c r="C117" s="133"/>
      <c r="D117" s="133"/>
      <c r="E117" s="133"/>
      <c r="F117" s="133"/>
      <c r="G117" s="133"/>
      <c r="H117" s="133"/>
      <c r="I117" s="133"/>
      <c r="J117" s="133"/>
      <c r="K117" s="133"/>
      <c r="L117" s="133"/>
      <c r="M117" s="170"/>
      <c r="N117" s="170"/>
      <c r="O117" s="170"/>
    </row>
    <row r="118" spans="2:15" ht="18" hidden="1" customHeight="1" outlineLevel="1">
      <c r="B118" s="259"/>
      <c r="C118" s="226" t="s">
        <v>128</v>
      </c>
      <c r="D118" s="171"/>
      <c r="E118" s="171"/>
      <c r="F118" s="171"/>
      <c r="G118" s="171"/>
      <c r="H118" s="171"/>
      <c r="I118" s="171"/>
      <c r="J118" s="171"/>
      <c r="K118" s="171"/>
      <c r="L118" s="171"/>
      <c r="M118" s="516">
        <v>31569730</v>
      </c>
      <c r="N118" s="517"/>
      <c r="O118" s="262"/>
    </row>
    <row r="119" spans="2:15" ht="18" hidden="1" customHeight="1" outlineLevel="1">
      <c r="B119" s="258"/>
      <c r="C119" s="135" t="s">
        <v>129</v>
      </c>
      <c r="D119" s="136"/>
      <c r="E119" s="136"/>
      <c r="F119" s="136"/>
      <c r="G119" s="136"/>
      <c r="H119" s="136"/>
      <c r="I119" s="136"/>
      <c r="J119" s="136"/>
      <c r="K119" s="136"/>
      <c r="L119" s="136"/>
      <c r="M119" s="467">
        <v>1431561</v>
      </c>
      <c r="N119" s="424"/>
      <c r="O119" s="222"/>
    </row>
    <row r="120" spans="2:15" ht="18" hidden="1" customHeight="1" outlineLevel="1" thickBot="1">
      <c r="B120" s="228"/>
      <c r="C120" s="227" t="s">
        <v>130</v>
      </c>
      <c r="D120" s="175"/>
      <c r="E120" s="175"/>
      <c r="F120" s="175"/>
      <c r="G120" s="175"/>
      <c r="H120" s="175"/>
      <c r="I120" s="175"/>
      <c r="J120" s="175"/>
      <c r="K120" s="175"/>
      <c r="L120" s="175"/>
      <c r="M120" s="430">
        <v>33001291</v>
      </c>
      <c r="N120" s="413"/>
      <c r="O120" s="264"/>
    </row>
    <row r="121" spans="2:15" ht="18" hidden="1" customHeight="1" outlineLevel="1" thickBot="1">
      <c r="B121" s="237"/>
      <c r="C121" s="195" t="s">
        <v>131</v>
      </c>
      <c r="D121" s="172"/>
      <c r="E121" s="173"/>
      <c r="F121" s="174"/>
      <c r="G121" s="174"/>
      <c r="H121" s="174"/>
      <c r="I121" s="174"/>
      <c r="J121" s="172"/>
      <c r="K121" s="172"/>
      <c r="L121" s="172"/>
      <c r="M121" s="452">
        <v>98994905</v>
      </c>
      <c r="N121" s="412"/>
      <c r="O121" s="225"/>
    </row>
    <row r="122" spans="2:15" ht="18" customHeight="1" collapsed="1"/>
  </sheetData>
  <mergeCells count="118">
    <mergeCell ref="M120:N120"/>
    <mergeCell ref="M121:N121"/>
    <mergeCell ref="M29:N29"/>
    <mergeCell ref="M43:N43"/>
    <mergeCell ref="M51:N51"/>
    <mergeCell ref="M59:N59"/>
    <mergeCell ref="M111:N111"/>
    <mergeCell ref="M112:N112"/>
    <mergeCell ref="C115:L115"/>
    <mergeCell ref="M115:N115"/>
    <mergeCell ref="M106:N106"/>
    <mergeCell ref="M107:N107"/>
    <mergeCell ref="C116:L116"/>
    <mergeCell ref="M116:N116"/>
    <mergeCell ref="M113:N113"/>
    <mergeCell ref="M108:N108"/>
    <mergeCell ref="M109:N109"/>
    <mergeCell ref="M110:N110"/>
    <mergeCell ref="C114:L114"/>
    <mergeCell ref="M114:N114"/>
    <mergeCell ref="M101:N101"/>
    <mergeCell ref="M102:N102"/>
    <mergeCell ref="M91:N91"/>
    <mergeCell ref="M105:N105"/>
    <mergeCell ref="M100:N100"/>
    <mergeCell ref="M82:N82"/>
    <mergeCell ref="M83:N83"/>
    <mergeCell ref="M84:N84"/>
    <mergeCell ref="M85:N85"/>
    <mergeCell ref="M86:N86"/>
    <mergeCell ref="M87:N87"/>
    <mergeCell ref="M118:N118"/>
    <mergeCell ref="M119:N119"/>
    <mergeCell ref="M103:N103"/>
    <mergeCell ref="M104:N104"/>
    <mergeCell ref="M95:N95"/>
    <mergeCell ref="M96:N96"/>
    <mergeCell ref="M88:N88"/>
    <mergeCell ref="M89:N89"/>
    <mergeCell ref="M90:N90"/>
    <mergeCell ref="M92:N92"/>
    <mergeCell ref="M93:N93"/>
    <mergeCell ref="M94:N94"/>
    <mergeCell ref="M97:N97"/>
    <mergeCell ref="M98:N98"/>
    <mergeCell ref="M99:N99"/>
    <mergeCell ref="M78:N78"/>
    <mergeCell ref="M79:N79"/>
    <mergeCell ref="M80:N80"/>
    <mergeCell ref="M81:N81"/>
    <mergeCell ref="M70:N70"/>
    <mergeCell ref="M71:N71"/>
    <mergeCell ref="M72:N72"/>
    <mergeCell ref="M73:N73"/>
    <mergeCell ref="M74:N74"/>
    <mergeCell ref="M77:N77"/>
    <mergeCell ref="M76:N76"/>
    <mergeCell ref="M56:N56"/>
    <mergeCell ref="M57:N57"/>
    <mergeCell ref="M58:N58"/>
    <mergeCell ref="M32:N32"/>
    <mergeCell ref="M26:N26"/>
    <mergeCell ref="M27:N27"/>
    <mergeCell ref="M40:N40"/>
    <mergeCell ref="M75:N75"/>
    <mergeCell ref="M28:N28"/>
    <mergeCell ref="M38:N38"/>
    <mergeCell ref="M39:N39"/>
    <mergeCell ref="C63:N63"/>
    <mergeCell ref="C64:N64"/>
    <mergeCell ref="C65:N65"/>
    <mergeCell ref="C66:N66"/>
    <mergeCell ref="C68:L69"/>
    <mergeCell ref="M68:N69"/>
    <mergeCell ref="C53:L53"/>
    <mergeCell ref="M53:N53"/>
    <mergeCell ref="C54:L54"/>
    <mergeCell ref="M54:N54"/>
    <mergeCell ref="M46:N46"/>
    <mergeCell ref="M47:N47"/>
    <mergeCell ref="M48:N48"/>
    <mergeCell ref="C1:N1"/>
    <mergeCell ref="C2:N2"/>
    <mergeCell ref="M8:N8"/>
    <mergeCell ref="M9:N9"/>
    <mergeCell ref="M10:N10"/>
    <mergeCell ref="M24:N24"/>
    <mergeCell ref="M14:N14"/>
    <mergeCell ref="M15:N15"/>
    <mergeCell ref="M16:N16"/>
    <mergeCell ref="M17:N17"/>
    <mergeCell ref="M20:N20"/>
    <mergeCell ref="M21:N21"/>
    <mergeCell ref="M22:N22"/>
    <mergeCell ref="M23:N23"/>
    <mergeCell ref="B6:L7"/>
    <mergeCell ref="M6:O7"/>
    <mergeCell ref="M49:N49"/>
    <mergeCell ref="M50:N50"/>
    <mergeCell ref="C52:L52"/>
    <mergeCell ref="M11:N11"/>
    <mergeCell ref="M52:N52"/>
    <mergeCell ref="M45:N45"/>
    <mergeCell ref="M33:N33"/>
    <mergeCell ref="M34:N34"/>
    <mergeCell ref="M35:N35"/>
    <mergeCell ref="M36:N36"/>
    <mergeCell ref="M37:N37"/>
    <mergeCell ref="M12:N12"/>
    <mergeCell ref="M13:N13"/>
    <mergeCell ref="M42:N42"/>
    <mergeCell ref="M44:N44"/>
    <mergeCell ref="M25:N25"/>
    <mergeCell ref="M18:N18"/>
    <mergeCell ref="M30:N30"/>
    <mergeCell ref="M31:N31"/>
    <mergeCell ref="M19:N19"/>
    <mergeCell ref="M41:N41"/>
  </mergeCells>
  <phoneticPr fontId="4"/>
  <printOptions horizontalCentered="1"/>
  <pageMargins left="0.19685039370078741" right="0.19685039370078741" top="0.78740157480314965" bottom="0.39370078740157483" header="0.51181102362204722" footer="0.51181102362204722"/>
  <pageSetup paperSize="9" scale="90" orientation="portrait" cellComments="asDisplayed" r:id="rId1"/>
  <headerFooter alignWithMargins="0"/>
  <rowBreaks count="1" manualBreakCount="1">
    <brk id="12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D64"/>
  <sheetViews>
    <sheetView showGridLines="0" zoomScaleNormal="100" workbookViewId="0"/>
  </sheetViews>
  <sheetFormatPr defaultRowHeight="13.5"/>
  <cols>
    <col min="1" max="1" width="25.625" style="13" customWidth="1" collapsed="1"/>
    <col min="2" max="2" width="33" style="13" bestFit="1" customWidth="1" collapsed="1"/>
    <col min="3" max="3" width="31.125" style="13" bestFit="1" customWidth="1" collapsed="1"/>
    <col min="4" max="4" width="25.625" style="13" customWidth="1" collapsed="1"/>
    <col min="5" max="5" width="12.25" style="13" customWidth="1" collapsed="1"/>
    <col min="6" max="7" width="25.625" style="13" customWidth="1" collapsed="1"/>
    <col min="8" max="16384" width="9" style="13" collapsed="1"/>
  </cols>
  <sheetData>
    <row r="1" spans="1:4" ht="17.25">
      <c r="A1" s="94" t="s">
        <v>138</v>
      </c>
    </row>
    <row r="2" spans="1:4">
      <c r="A2" s="13" t="s">
        <v>139</v>
      </c>
    </row>
    <row r="3" spans="1:4">
      <c r="A3" s="95" t="s">
        <v>140</v>
      </c>
    </row>
    <row r="5" spans="1:4">
      <c r="A5" s="13" t="s">
        <v>141</v>
      </c>
    </row>
    <row r="6" spans="1:4">
      <c r="A6" s="96" t="s">
        <v>154</v>
      </c>
      <c r="B6" s="96" t="s">
        <v>155</v>
      </c>
      <c r="C6" s="97" t="s">
        <v>142</v>
      </c>
    </row>
    <row r="7" spans="1:4">
      <c r="A7" s="98">
        <f>BS!M127</f>
        <v>15029311444</v>
      </c>
      <c r="B7" s="99">
        <f>BS!AA127</f>
        <v>15029311444</v>
      </c>
      <c r="C7" s="100" t="str">
        <f>IF(A7=B7,"OK","NG")</f>
        <v>OK</v>
      </c>
      <c r="D7" s="101" t="str">
        <f>IF(C7="NG", A7-B7,"")</f>
        <v/>
      </c>
    </row>
    <row r="8" spans="1:4">
      <c r="A8" s="13" t="s">
        <v>143</v>
      </c>
    </row>
    <row r="10" spans="1:4">
      <c r="A10" s="13" t="s">
        <v>162</v>
      </c>
    </row>
    <row r="11" spans="1:4">
      <c r="A11" s="13" t="s">
        <v>144</v>
      </c>
    </row>
    <row r="12" spans="1:4">
      <c r="A12" s="13" t="s">
        <v>145</v>
      </c>
    </row>
    <row r="13" spans="1:4" ht="12.75" customHeight="1">
      <c r="A13" s="13" t="s">
        <v>146</v>
      </c>
      <c r="C13" s="102"/>
    </row>
    <row r="15" spans="1:4">
      <c r="A15" s="13" t="s">
        <v>147</v>
      </c>
    </row>
    <row r="16" spans="1:4">
      <c r="A16" s="13" t="s">
        <v>148</v>
      </c>
    </row>
    <row r="18" spans="1:4">
      <c r="A18" s="13" t="s">
        <v>344</v>
      </c>
    </row>
    <row r="19" spans="1:4">
      <c r="A19" s="13" t="s">
        <v>363</v>
      </c>
    </row>
    <row r="20" spans="1:4" ht="13.5" customHeight="1">
      <c r="A20" s="97" t="s">
        <v>150</v>
      </c>
      <c r="B20" s="97" t="s">
        <v>149</v>
      </c>
      <c r="C20" s="97" t="s">
        <v>142</v>
      </c>
    </row>
    <row r="21" spans="1:4" ht="13.5" customHeight="1">
      <c r="A21" s="103">
        <f>PL!N67</f>
        <v>1025888495</v>
      </c>
      <c r="B21" s="103">
        <f>CF!M78</f>
        <v>1025888495</v>
      </c>
      <c r="C21" s="104" t="str">
        <f>IF(A21=B21,"OK","NG")</f>
        <v>OK</v>
      </c>
      <c r="D21" s="101" t="str">
        <f>IF(C21="NG", A21-B21,"")</f>
        <v/>
      </c>
    </row>
    <row r="23" spans="1:4">
      <c r="A23" s="13" t="s">
        <v>151</v>
      </c>
    </row>
    <row r="24" spans="1:4">
      <c r="A24" s="97" t="s">
        <v>150</v>
      </c>
      <c r="B24" s="97" t="s">
        <v>149</v>
      </c>
      <c r="C24" s="97" t="s">
        <v>142</v>
      </c>
    </row>
    <row r="25" spans="1:4">
      <c r="A25" s="103">
        <f>PL!N68</f>
        <v>96365082</v>
      </c>
      <c r="B25" s="103">
        <f>CF!M79</f>
        <v>96365082</v>
      </c>
      <c r="C25" s="104" t="str">
        <f>IF(A25=B25,"OK","NG")</f>
        <v>OK</v>
      </c>
      <c r="D25" s="101" t="str">
        <f>IF(C25="NG", A25-B25,"")</f>
        <v/>
      </c>
    </row>
    <row r="27" spans="1:4">
      <c r="A27" s="13" t="s">
        <v>152</v>
      </c>
    </row>
    <row r="28" spans="1:4">
      <c r="A28" s="97" t="s">
        <v>150</v>
      </c>
      <c r="B28" s="97" t="s">
        <v>149</v>
      </c>
      <c r="C28" s="97" t="s">
        <v>142</v>
      </c>
    </row>
    <row r="29" spans="1:4">
      <c r="A29" s="103">
        <f>PL!N70</f>
        <v>1875450</v>
      </c>
      <c r="B29" s="103">
        <f>CF!M81</f>
        <v>1875450</v>
      </c>
      <c r="C29" s="104" t="str">
        <f>IF(A29=B29,"OK","NG")</f>
        <v>OK</v>
      </c>
      <c r="D29" s="101" t="str">
        <f>IF(C29="NG", A29-B29,"")</f>
        <v/>
      </c>
    </row>
    <row r="31" spans="1:4">
      <c r="A31" s="105" t="s">
        <v>153</v>
      </c>
    </row>
    <row r="33" spans="1:4">
      <c r="A33" s="13" t="s">
        <v>346</v>
      </c>
    </row>
    <row r="34" spans="1:4">
      <c r="A34" s="97" t="s">
        <v>347</v>
      </c>
      <c r="B34" s="97" t="s">
        <v>348</v>
      </c>
      <c r="C34" s="97" t="s">
        <v>142</v>
      </c>
    </row>
    <row r="35" spans="1:4">
      <c r="A35" s="103">
        <f>BS!AA89</f>
        <v>14902826735</v>
      </c>
      <c r="B35" s="103">
        <f>SUM(BS!M72,BS!M120,BS!M121)</f>
        <v>14902826735</v>
      </c>
      <c r="C35" s="104" t="str">
        <f>IF(A35=B35,"OK","NG")</f>
        <v>OK</v>
      </c>
      <c r="D35" s="101" t="str">
        <f>IF(C35="NG", A35-B35,"")</f>
        <v/>
      </c>
    </row>
    <row r="36" spans="1:4">
      <c r="A36" s="13" t="s">
        <v>349</v>
      </c>
    </row>
    <row r="37" spans="1:4">
      <c r="A37" s="13" t="s">
        <v>351</v>
      </c>
    </row>
    <row r="38" spans="1:4">
      <c r="A38" s="13" t="s">
        <v>350</v>
      </c>
    </row>
    <row r="40" spans="1:4">
      <c r="A40" s="13" t="s">
        <v>352</v>
      </c>
    </row>
    <row r="41" spans="1:4">
      <c r="A41" s="13" t="s">
        <v>353</v>
      </c>
    </row>
    <row r="42" spans="1:4">
      <c r="A42" s="97" t="s">
        <v>354</v>
      </c>
    </row>
    <row r="43" spans="1:4">
      <c r="A43" s="104" t="str">
        <f>IF(COUNTIF(PL!N50:O70,"&lt;0")+COUNTIF(PL!N75:O80,"&lt;0")=0,"OK","NG")</f>
        <v>OK</v>
      </c>
    </row>
    <row r="45" spans="1:4">
      <c r="A45" s="13" t="s">
        <v>355</v>
      </c>
    </row>
    <row r="46" spans="1:4">
      <c r="A46" s="97" t="s">
        <v>354</v>
      </c>
    </row>
    <row r="47" spans="1:4">
      <c r="A47" s="104" t="str">
        <f>IF(COUNTIF(PL!N71:O73,"&lt;0")+COUNTIF(PL!N81:O83,"&lt;0")=0,"OK","NG")</f>
        <v>OK</v>
      </c>
    </row>
    <row r="49" spans="1:1">
      <c r="A49" s="13" t="s">
        <v>356</v>
      </c>
    </row>
    <row r="50" spans="1:1">
      <c r="A50" s="97" t="s">
        <v>357</v>
      </c>
    </row>
    <row r="51" spans="1:1">
      <c r="A51" s="104" t="str">
        <f>IF(COUNTIF(CF!M71:N81,"&lt;0")+COUNTIF(CF!M87:N89,"&lt;0")+COUNTIF(CF!M93:N98,"&lt;0")+COUNTIF(CF!M107:N109,"&lt;0")=0,"OK","NG")</f>
        <v>OK</v>
      </c>
    </row>
    <row r="53" spans="1:1">
      <c r="A53" s="13" t="s">
        <v>358</v>
      </c>
    </row>
    <row r="54" spans="1:1">
      <c r="A54" s="97" t="s">
        <v>142</v>
      </c>
    </row>
    <row r="55" spans="1:1">
      <c r="A55" s="104" t="str">
        <f>IF(COUNTIF(CF!M82:N86,"&lt;0")+COUNTIF(CF!M90,"&lt;0")+COUNTIF(CF!M99:N104,"&lt;0")+COUNTIF(CF!M110:N112,"&lt;0")=0,"OK","NG")</f>
        <v>OK</v>
      </c>
    </row>
    <row r="57" spans="1:1">
      <c r="A57" s="13" t="s">
        <v>359</v>
      </c>
    </row>
    <row r="58" spans="1:1">
      <c r="A58" s="97" t="s">
        <v>142</v>
      </c>
    </row>
    <row r="59" spans="1:1">
      <c r="A59" s="104" t="str">
        <f>IF(COUNTIF(NWM!Q40,"&lt;0")+COUNTIF(NWM!Q42,"&lt;0")=0,"OK","NG")</f>
        <v>OK</v>
      </c>
    </row>
    <row r="61" spans="1:1">
      <c r="A61" s="13" t="s">
        <v>360</v>
      </c>
    </row>
    <row r="62" spans="1:1">
      <c r="A62" s="97" t="s">
        <v>361</v>
      </c>
    </row>
    <row r="63" spans="1:1">
      <c r="A63" s="104" t="str">
        <f>IF(COUNTIF(NWM!S41,"&lt;0")+COUNTIF(NWM!S43,"&lt;0")=0,"OK","NG")</f>
        <v>OK</v>
      </c>
    </row>
    <row r="64" spans="1:1">
      <c r="A64" s="13" t="s">
        <v>362</v>
      </c>
    </row>
  </sheetData>
  <phoneticPr fontId="4"/>
  <conditionalFormatting sqref="A43">
    <cfRule type="cellIs" dxfId="20" priority="11" stopIfTrue="1" operator="equal">
      <formula>"OK"</formula>
    </cfRule>
    <cfRule type="cellIs" dxfId="19" priority="12" stopIfTrue="1" operator="equal">
      <formula>"NG"</formula>
    </cfRule>
  </conditionalFormatting>
  <conditionalFormatting sqref="A47">
    <cfRule type="cellIs" dxfId="18" priority="9" stopIfTrue="1" operator="equal">
      <formula>"OK"</formula>
    </cfRule>
    <cfRule type="cellIs" dxfId="17" priority="10" stopIfTrue="1" operator="equal">
      <formula>"NG"</formula>
    </cfRule>
  </conditionalFormatting>
  <conditionalFormatting sqref="A51">
    <cfRule type="cellIs" dxfId="16" priority="7" stopIfTrue="1" operator="equal">
      <formula>"OK"</formula>
    </cfRule>
    <cfRule type="cellIs" dxfId="15" priority="8" stopIfTrue="1" operator="equal">
      <formula>"NG"</formula>
    </cfRule>
  </conditionalFormatting>
  <conditionalFormatting sqref="A55">
    <cfRule type="cellIs" dxfId="14" priority="5" stopIfTrue="1" operator="equal">
      <formula>"OK"</formula>
    </cfRule>
    <cfRule type="cellIs" dxfId="13" priority="6" stopIfTrue="1" operator="equal">
      <formula>"NG"</formula>
    </cfRule>
  </conditionalFormatting>
  <conditionalFormatting sqref="A59">
    <cfRule type="cellIs" dxfId="12" priority="3" stopIfTrue="1" operator="equal">
      <formula>"OK"</formula>
    </cfRule>
    <cfRule type="cellIs" dxfId="11" priority="4" stopIfTrue="1" operator="equal">
      <formula>"NG"</formula>
    </cfRule>
  </conditionalFormatting>
  <conditionalFormatting sqref="A63">
    <cfRule type="cellIs" dxfId="10" priority="1" stopIfTrue="1" operator="equal">
      <formula>"OK"</formula>
    </cfRule>
    <cfRule type="cellIs" dxfId="9" priority="2" stopIfTrue="1" operator="equal">
      <formula>"NG"</formula>
    </cfRule>
  </conditionalFormatting>
  <conditionalFormatting sqref="C7:C9">
    <cfRule type="cellIs" dxfId="8" priority="19" stopIfTrue="1" operator="equal">
      <formula>"OK"</formula>
    </cfRule>
    <cfRule type="cellIs" dxfId="7" priority="20" stopIfTrue="1" operator="equal">
      <formula>"NG"</formula>
    </cfRule>
  </conditionalFormatting>
  <conditionalFormatting sqref="C21:D21 C25:D25 C29:D29">
    <cfRule type="cellIs" dxfId="6" priority="21" stopIfTrue="1" operator="equal">
      <formula>"OK"</formula>
    </cfRule>
    <cfRule type="cellIs" dxfId="5" priority="22" stopIfTrue="1" operator="equal">
      <formula>"NG"</formula>
    </cfRule>
  </conditionalFormatting>
  <conditionalFormatting sqref="C35:D35">
    <cfRule type="cellIs" dxfId="4" priority="13" stopIfTrue="1" operator="equal">
      <formula>"OK"</formula>
    </cfRule>
    <cfRule type="cellIs" dxfId="3" priority="14" stopIfTrue="1" operator="equal">
      <formula>"NG"</formula>
    </cfRule>
  </conditionalFormatting>
  <conditionalFormatting sqref="D7">
    <cfRule type="cellIs" dxfId="2" priority="17" stopIfTrue="1" operator="equal">
      <formula>"OK"</formula>
    </cfRule>
    <cfRule type="cellIs" dxfId="1" priority="18" stopIfTrue="1" operator="equal">
      <formula>"NG"</formula>
    </cfRule>
  </conditionalFormatting>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D9FA1-A452-44F9-92A0-0757BF461160}">
  <dimension ref="A1:AC233"/>
  <sheetViews>
    <sheetView showGridLines="0" view="pageBreakPreview" topLeftCell="A153" zoomScale="85" zoomScaleNormal="85" zoomScaleSheetLayoutView="85" workbookViewId="0">
      <selection activeCell="Y46" sqref="Y46"/>
    </sheetView>
  </sheetViews>
  <sheetFormatPr defaultRowHeight="13.5"/>
  <cols>
    <col min="1" max="1" width="4.375" style="13" customWidth="1" collapsed="1"/>
    <col min="2" max="2" width="5.875" style="340" customWidth="1" collapsed="1"/>
    <col min="3" max="21" width="4.375" style="13" customWidth="1" collapsed="1"/>
    <col min="22" max="22" width="4.375" style="13" customWidth="1"/>
    <col min="23" max="23" width="13.875" style="13" bestFit="1" customWidth="1" collapsed="1"/>
    <col min="24" max="24" width="14.375" style="13" customWidth="1" collapsed="1"/>
    <col min="25" max="25" width="15" style="13" bestFit="1" customWidth="1" collapsed="1"/>
    <col min="26" max="26" width="12.75" style="13" bestFit="1" customWidth="1" collapsed="1"/>
    <col min="27" max="28" width="15" style="13" bestFit="1" customWidth="1" collapsed="1"/>
    <col min="29" max="29" width="11.625" style="13" bestFit="1" customWidth="1" collapsed="1"/>
    <col min="30" max="16384" width="9" style="13" collapsed="1"/>
  </cols>
  <sheetData>
    <row r="1" spans="1:20" ht="17.25" hidden="1">
      <c r="A1" s="94" t="s">
        <v>244</v>
      </c>
      <c r="B1" s="13"/>
    </row>
    <row r="2" spans="1:20" hidden="1">
      <c r="B2" s="13" t="s">
        <v>245</v>
      </c>
    </row>
    <row r="3" spans="1:20" hidden="1">
      <c r="B3" s="13" t="s">
        <v>364</v>
      </c>
    </row>
    <row r="4" spans="1:20" hidden="1">
      <c r="B4" s="105" t="s">
        <v>365</v>
      </c>
    </row>
    <row r="5" spans="1:20" hidden="1"/>
    <row r="6" spans="1:20" ht="14.25">
      <c r="A6" s="531" t="s">
        <v>246</v>
      </c>
    </row>
    <row r="8" spans="1:20">
      <c r="A8" s="340" t="s">
        <v>366</v>
      </c>
      <c r="B8" s="340" t="s">
        <v>367</v>
      </c>
    </row>
    <row r="9" spans="1:20">
      <c r="B9" s="340" t="s">
        <v>368</v>
      </c>
      <c r="C9" s="13" t="s">
        <v>369</v>
      </c>
    </row>
    <row r="10" spans="1:20">
      <c r="C10" s="133" t="s">
        <v>370</v>
      </c>
      <c r="D10" s="13" t="s">
        <v>371</v>
      </c>
    </row>
    <row r="11" spans="1:20">
      <c r="C11" s="133"/>
      <c r="D11" s="13" t="s">
        <v>372</v>
      </c>
    </row>
    <row r="12" spans="1:20">
      <c r="C12" s="133"/>
      <c r="D12" s="13" t="s">
        <v>373</v>
      </c>
    </row>
    <row r="13" spans="1:20">
      <c r="C13" s="133"/>
      <c r="D13" s="13" t="s">
        <v>374</v>
      </c>
      <c r="E13" s="13" t="s">
        <v>375</v>
      </c>
    </row>
    <row r="14" spans="1:20">
      <c r="C14" s="133"/>
      <c r="E14" s="13" t="s">
        <v>376</v>
      </c>
    </row>
    <row r="15" spans="1:20" ht="13.5" customHeight="1">
      <c r="C15" s="133"/>
      <c r="E15" s="13" t="s">
        <v>377</v>
      </c>
      <c r="T15" s="336"/>
    </row>
    <row r="16" spans="1:20">
      <c r="C16" s="133"/>
      <c r="D16" s="13" t="s">
        <v>378</v>
      </c>
      <c r="E16" s="13" t="s">
        <v>379</v>
      </c>
      <c r="T16" s="336"/>
    </row>
    <row r="17" spans="2:20">
      <c r="C17" s="133"/>
      <c r="E17" s="13" t="s">
        <v>380</v>
      </c>
      <c r="T17" s="336"/>
    </row>
    <row r="18" spans="2:20">
      <c r="C18" s="133"/>
      <c r="F18" s="13" t="s">
        <v>372</v>
      </c>
      <c r="T18" s="338"/>
    </row>
    <row r="19" spans="2:20">
      <c r="C19" s="133"/>
      <c r="E19" s="13" t="s">
        <v>381</v>
      </c>
      <c r="T19" s="338"/>
    </row>
    <row r="20" spans="2:20">
      <c r="C20" s="133"/>
      <c r="F20" s="13" t="s">
        <v>376</v>
      </c>
      <c r="T20" s="338"/>
    </row>
    <row r="21" spans="2:20">
      <c r="C21" s="133"/>
      <c r="F21" s="520" t="s">
        <v>382</v>
      </c>
      <c r="G21" s="520"/>
      <c r="H21" s="520"/>
      <c r="I21" s="520"/>
      <c r="J21" s="520"/>
      <c r="K21" s="520"/>
      <c r="L21" s="520"/>
      <c r="M21" s="520"/>
      <c r="N21" s="520"/>
      <c r="O21" s="520"/>
      <c r="P21" s="520"/>
      <c r="Q21" s="520"/>
      <c r="R21" s="520"/>
      <c r="S21" s="520"/>
      <c r="T21" s="338"/>
    </row>
    <row r="22" spans="2:20">
      <c r="C22" s="133"/>
      <c r="F22" s="520"/>
      <c r="G22" s="520"/>
      <c r="H22" s="520"/>
      <c r="I22" s="520"/>
      <c r="J22" s="520"/>
      <c r="K22" s="520"/>
      <c r="L22" s="520"/>
      <c r="M22" s="520"/>
      <c r="N22" s="520"/>
      <c r="O22" s="520"/>
      <c r="P22" s="520"/>
      <c r="Q22" s="520"/>
      <c r="R22" s="520"/>
      <c r="S22" s="520"/>
      <c r="T22" s="338"/>
    </row>
    <row r="23" spans="2:20">
      <c r="C23" s="133"/>
      <c r="F23" s="339"/>
      <c r="G23" s="339"/>
      <c r="H23" s="339"/>
      <c r="I23" s="339"/>
      <c r="J23" s="339"/>
      <c r="K23" s="339"/>
      <c r="L23" s="339"/>
      <c r="M23" s="339"/>
      <c r="N23" s="339"/>
      <c r="O23" s="339"/>
      <c r="P23" s="339"/>
      <c r="Q23" s="339"/>
      <c r="R23" s="339"/>
      <c r="S23" s="339"/>
      <c r="T23" s="338"/>
    </row>
    <row r="24" spans="2:20">
      <c r="C24" s="133" t="s">
        <v>383</v>
      </c>
      <c r="D24" s="13" t="s">
        <v>384</v>
      </c>
      <c r="H24" s="339"/>
      <c r="I24" s="339"/>
      <c r="J24" s="339"/>
      <c r="K24" s="339"/>
      <c r="L24" s="339"/>
      <c r="M24" s="339"/>
      <c r="N24" s="339"/>
      <c r="O24" s="339"/>
      <c r="P24" s="339"/>
      <c r="Q24" s="339"/>
      <c r="R24" s="339"/>
      <c r="S24" s="339"/>
      <c r="T24" s="338"/>
    </row>
    <row r="25" spans="2:20">
      <c r="C25" s="133"/>
      <c r="D25" s="13" t="s">
        <v>372</v>
      </c>
      <c r="H25" s="339"/>
      <c r="I25" s="339"/>
      <c r="J25" s="339"/>
      <c r="K25" s="339"/>
      <c r="L25" s="339"/>
      <c r="M25" s="339"/>
      <c r="N25" s="339"/>
      <c r="O25" s="339"/>
      <c r="P25" s="339"/>
      <c r="Q25" s="339"/>
      <c r="R25" s="339"/>
      <c r="S25" s="339"/>
      <c r="T25" s="338"/>
    </row>
    <row r="26" spans="2:20">
      <c r="C26" s="133"/>
      <c r="D26" s="13" t="s">
        <v>385</v>
      </c>
      <c r="H26" s="339"/>
      <c r="I26" s="339"/>
      <c r="J26" s="339"/>
      <c r="K26" s="339"/>
      <c r="L26" s="339"/>
      <c r="M26" s="339"/>
      <c r="N26" s="339"/>
      <c r="O26" s="339"/>
      <c r="P26" s="339"/>
      <c r="Q26" s="339"/>
      <c r="R26" s="339"/>
      <c r="S26" s="339"/>
      <c r="T26" s="338"/>
    </row>
    <row r="27" spans="2:20">
      <c r="C27" s="133"/>
      <c r="D27" s="13" t="s">
        <v>380</v>
      </c>
      <c r="H27" s="339"/>
      <c r="I27" s="339"/>
      <c r="J27" s="339"/>
      <c r="K27" s="339"/>
      <c r="L27" s="339"/>
      <c r="M27" s="339"/>
      <c r="N27" s="339"/>
      <c r="O27" s="339"/>
      <c r="P27" s="339"/>
      <c r="Q27" s="339"/>
      <c r="R27" s="339"/>
      <c r="S27" s="339"/>
      <c r="T27" s="338"/>
    </row>
    <row r="28" spans="2:20">
      <c r="C28" s="133"/>
      <c r="E28" s="13" t="s">
        <v>372</v>
      </c>
      <c r="H28" s="339"/>
      <c r="I28" s="339"/>
      <c r="J28" s="339"/>
      <c r="K28" s="339"/>
      <c r="L28" s="339"/>
      <c r="M28" s="339"/>
      <c r="N28" s="339"/>
      <c r="O28" s="339"/>
      <c r="P28" s="339"/>
      <c r="Q28" s="339"/>
      <c r="R28" s="339"/>
      <c r="S28" s="339"/>
      <c r="T28" s="338"/>
    </row>
    <row r="29" spans="2:20">
      <c r="C29" s="133"/>
      <c r="D29" s="13" t="s">
        <v>381</v>
      </c>
      <c r="H29" s="339"/>
      <c r="I29" s="339"/>
      <c r="J29" s="339"/>
      <c r="K29" s="339"/>
      <c r="L29" s="339"/>
      <c r="M29" s="339"/>
      <c r="N29" s="339"/>
      <c r="O29" s="339"/>
      <c r="P29" s="339"/>
      <c r="Q29" s="339"/>
      <c r="R29" s="339"/>
      <c r="S29" s="339"/>
      <c r="T29" s="338"/>
    </row>
    <row r="30" spans="2:20">
      <c r="C30" s="133"/>
      <c r="E30" s="13" t="s">
        <v>376</v>
      </c>
      <c r="H30" s="339"/>
      <c r="I30" s="339"/>
      <c r="J30" s="339"/>
      <c r="K30" s="339"/>
      <c r="L30" s="339"/>
      <c r="M30" s="339"/>
      <c r="N30" s="339"/>
      <c r="O30" s="339"/>
      <c r="P30" s="339"/>
      <c r="Q30" s="339"/>
      <c r="R30" s="339"/>
      <c r="S30" s="339"/>
      <c r="T30" s="338"/>
    </row>
    <row r="31" spans="2:20">
      <c r="C31" s="133"/>
    </row>
    <row r="32" spans="2:20">
      <c r="B32" s="340" t="s">
        <v>386</v>
      </c>
      <c r="C32" s="13" t="s">
        <v>387</v>
      </c>
    </row>
    <row r="33" spans="2:20">
      <c r="C33" s="13" t="s">
        <v>370</v>
      </c>
      <c r="D33" s="13" t="s">
        <v>388</v>
      </c>
    </row>
    <row r="34" spans="2:20">
      <c r="D34" s="13" t="s">
        <v>389</v>
      </c>
      <c r="H34" s="338"/>
      <c r="I34" s="338"/>
      <c r="J34" s="338"/>
      <c r="K34" s="338"/>
      <c r="L34" s="338"/>
      <c r="M34" s="338"/>
      <c r="N34" s="338"/>
      <c r="O34" s="338"/>
      <c r="P34" s="338"/>
      <c r="Q34" s="338"/>
      <c r="R34" s="338"/>
      <c r="S34" s="338"/>
      <c r="T34" s="338"/>
    </row>
    <row r="35" spans="2:20">
      <c r="H35" s="338"/>
      <c r="I35" s="338"/>
      <c r="J35" s="338"/>
      <c r="K35" s="338"/>
      <c r="L35" s="338"/>
      <c r="M35" s="338"/>
      <c r="N35" s="338"/>
      <c r="O35" s="338"/>
      <c r="P35" s="338"/>
      <c r="Q35" s="338"/>
      <c r="R35" s="338"/>
      <c r="S35" s="338"/>
      <c r="T35" s="338"/>
    </row>
    <row r="36" spans="2:20">
      <c r="C36" s="13" t="s">
        <v>383</v>
      </c>
      <c r="D36" s="13" t="s">
        <v>390</v>
      </c>
      <c r="H36" s="338"/>
      <c r="I36" s="338"/>
      <c r="J36" s="338"/>
      <c r="K36" s="338"/>
      <c r="L36" s="338"/>
      <c r="M36" s="338"/>
      <c r="N36" s="338"/>
      <c r="O36" s="338"/>
      <c r="P36" s="338"/>
      <c r="Q36" s="338"/>
      <c r="R36" s="338"/>
      <c r="S36" s="338"/>
      <c r="T36" s="338"/>
    </row>
    <row r="37" spans="2:20">
      <c r="D37" s="13" t="s">
        <v>374</v>
      </c>
      <c r="E37" s="13" t="s">
        <v>391</v>
      </c>
      <c r="H37" s="338"/>
      <c r="I37" s="338"/>
      <c r="J37" s="338"/>
      <c r="K37" s="338"/>
      <c r="L37" s="338"/>
      <c r="M37" s="338"/>
      <c r="N37" s="338"/>
      <c r="O37" s="338"/>
      <c r="P37" s="338"/>
      <c r="Q37" s="338"/>
      <c r="R37" s="338"/>
      <c r="S37" s="338"/>
      <c r="T37" s="338"/>
    </row>
    <row r="38" spans="2:20">
      <c r="E38" s="13" t="s">
        <v>392</v>
      </c>
      <c r="H38" s="338"/>
      <c r="I38" s="338"/>
      <c r="J38" s="338"/>
      <c r="K38" s="338"/>
      <c r="L38" s="338"/>
      <c r="M38" s="338"/>
      <c r="N38" s="338"/>
      <c r="O38" s="338"/>
      <c r="P38" s="338"/>
      <c r="Q38" s="338"/>
      <c r="R38" s="338"/>
      <c r="S38" s="338"/>
      <c r="T38" s="338"/>
    </row>
    <row r="39" spans="2:20">
      <c r="D39" s="13" t="s">
        <v>378</v>
      </c>
      <c r="E39" s="13" t="s">
        <v>393</v>
      </c>
      <c r="H39" s="338"/>
      <c r="I39" s="338"/>
      <c r="J39" s="338"/>
      <c r="K39" s="338"/>
      <c r="L39" s="338"/>
      <c r="M39" s="338"/>
      <c r="N39" s="338"/>
      <c r="O39" s="338"/>
      <c r="P39" s="338"/>
      <c r="Q39" s="338"/>
      <c r="R39" s="338"/>
      <c r="S39" s="338"/>
      <c r="T39" s="338"/>
    </row>
    <row r="40" spans="2:20">
      <c r="E40" s="13" t="s">
        <v>394</v>
      </c>
      <c r="H40" s="338"/>
      <c r="I40" s="338"/>
      <c r="J40" s="338"/>
      <c r="K40" s="338"/>
      <c r="L40" s="338"/>
      <c r="M40" s="338"/>
      <c r="N40" s="338"/>
      <c r="O40" s="338"/>
      <c r="P40" s="338"/>
      <c r="Q40" s="338"/>
      <c r="R40" s="338"/>
      <c r="S40" s="338"/>
      <c r="T40" s="338"/>
    </row>
    <row r="41" spans="2:20">
      <c r="H41" s="338"/>
      <c r="I41" s="338"/>
      <c r="J41" s="338"/>
      <c r="K41" s="338"/>
      <c r="L41" s="338"/>
      <c r="M41" s="338"/>
      <c r="N41" s="338"/>
      <c r="O41" s="338"/>
      <c r="P41" s="338"/>
      <c r="Q41" s="338"/>
      <c r="R41" s="338"/>
      <c r="S41" s="338"/>
      <c r="T41" s="338"/>
    </row>
    <row r="42" spans="2:20">
      <c r="C42" s="13" t="s">
        <v>395</v>
      </c>
      <c r="D42" s="13" t="s">
        <v>396</v>
      </c>
      <c r="H42" s="338"/>
      <c r="I42" s="338"/>
      <c r="J42" s="338"/>
      <c r="K42" s="338"/>
      <c r="L42" s="338"/>
      <c r="M42" s="338"/>
      <c r="N42" s="338"/>
      <c r="O42" s="338"/>
      <c r="P42" s="338"/>
      <c r="Q42" s="338"/>
      <c r="R42" s="338"/>
      <c r="S42" s="338"/>
      <c r="T42" s="338"/>
    </row>
    <row r="43" spans="2:20">
      <c r="D43" s="13" t="s">
        <v>374</v>
      </c>
      <c r="E43" s="13" t="s">
        <v>391</v>
      </c>
      <c r="H43" s="338"/>
      <c r="I43" s="338"/>
      <c r="J43" s="338"/>
      <c r="K43" s="338"/>
      <c r="L43" s="338"/>
      <c r="M43" s="338"/>
      <c r="N43" s="338"/>
      <c r="O43" s="338"/>
      <c r="P43" s="338"/>
      <c r="Q43" s="338"/>
      <c r="R43" s="338"/>
      <c r="S43" s="338"/>
      <c r="T43" s="338"/>
    </row>
    <row r="44" spans="2:20">
      <c r="D44" s="334"/>
      <c r="E44" s="13" t="s">
        <v>392</v>
      </c>
      <c r="F44" s="334"/>
      <c r="G44" s="334"/>
      <c r="H44" s="338"/>
      <c r="I44" s="338"/>
      <c r="J44" s="338"/>
      <c r="K44" s="338"/>
      <c r="L44" s="338"/>
      <c r="M44" s="338"/>
      <c r="N44" s="338"/>
      <c r="O44" s="338"/>
      <c r="P44" s="338"/>
      <c r="Q44" s="338"/>
      <c r="R44" s="338"/>
      <c r="S44" s="338"/>
      <c r="T44" s="338"/>
    </row>
    <row r="45" spans="2:20">
      <c r="C45" s="334"/>
      <c r="D45" s="13" t="s">
        <v>378</v>
      </c>
      <c r="E45" s="13" t="s">
        <v>393</v>
      </c>
      <c r="F45" s="334"/>
      <c r="G45" s="334"/>
      <c r="H45" s="338"/>
      <c r="I45" s="338"/>
      <c r="J45" s="338"/>
      <c r="K45" s="338"/>
      <c r="L45" s="338"/>
      <c r="M45" s="338"/>
      <c r="N45" s="338"/>
      <c r="O45" s="338"/>
      <c r="P45" s="338"/>
      <c r="Q45" s="338"/>
      <c r="R45" s="338"/>
      <c r="S45" s="338"/>
      <c r="T45" s="338"/>
    </row>
    <row r="46" spans="2:20" ht="13.5" customHeight="1">
      <c r="C46" s="334"/>
      <c r="D46" s="334"/>
      <c r="E46" s="13" t="s">
        <v>397</v>
      </c>
      <c r="F46" s="334"/>
      <c r="G46" s="334"/>
      <c r="H46" s="336"/>
      <c r="I46" s="336"/>
      <c r="J46" s="336"/>
      <c r="K46" s="336"/>
      <c r="L46" s="336"/>
      <c r="M46" s="336"/>
      <c r="N46" s="336"/>
      <c r="O46" s="336"/>
      <c r="P46" s="336"/>
      <c r="Q46" s="336"/>
      <c r="R46" s="336"/>
      <c r="S46" s="336"/>
      <c r="T46" s="336"/>
    </row>
    <row r="48" spans="2:20">
      <c r="B48" s="340" t="s">
        <v>398</v>
      </c>
      <c r="C48" s="13" t="s">
        <v>399</v>
      </c>
    </row>
    <row r="49" spans="2:22">
      <c r="D49" s="13" t="s">
        <v>510</v>
      </c>
    </row>
    <row r="51" spans="2:22">
      <c r="B51" s="340" t="s">
        <v>400</v>
      </c>
      <c r="C51" s="13" t="s">
        <v>401</v>
      </c>
    </row>
    <row r="52" spans="2:22">
      <c r="C52" s="13" t="s">
        <v>370</v>
      </c>
      <c r="D52" s="13" t="s">
        <v>402</v>
      </c>
    </row>
    <row r="53" spans="2:22">
      <c r="D53" s="13" t="s">
        <v>403</v>
      </c>
    </row>
    <row r="54" spans="2:22">
      <c r="D54" s="13" t="s">
        <v>404</v>
      </c>
    </row>
    <row r="55" spans="2:22">
      <c r="E55" s="13" t="s">
        <v>15</v>
      </c>
      <c r="G55" s="13" t="s">
        <v>511</v>
      </c>
    </row>
    <row r="56" spans="2:22">
      <c r="E56" s="13" t="s">
        <v>405</v>
      </c>
      <c r="G56" s="13" t="s">
        <v>512</v>
      </c>
    </row>
    <row r="57" spans="2:22">
      <c r="E57" s="13" t="s">
        <v>26</v>
      </c>
      <c r="G57" s="13" t="s">
        <v>513</v>
      </c>
    </row>
    <row r="59" spans="2:22">
      <c r="C59" s="13" t="s">
        <v>383</v>
      </c>
      <c r="D59" s="13" t="s">
        <v>406</v>
      </c>
    </row>
    <row r="60" spans="2:22">
      <c r="D60" s="13" t="s">
        <v>403</v>
      </c>
    </row>
    <row r="61" spans="2:22" ht="13.5" customHeight="1">
      <c r="D61" s="520" t="s">
        <v>407</v>
      </c>
      <c r="E61" s="520"/>
      <c r="F61" s="520"/>
      <c r="G61" s="520"/>
      <c r="H61" s="520"/>
      <c r="I61" s="520"/>
      <c r="J61" s="520"/>
      <c r="K61" s="520"/>
      <c r="L61" s="520"/>
      <c r="M61" s="520"/>
      <c r="N61" s="520"/>
      <c r="O61" s="520"/>
      <c r="P61" s="520"/>
      <c r="Q61" s="520"/>
      <c r="R61" s="520"/>
      <c r="S61" s="520"/>
      <c r="T61" s="520"/>
      <c r="U61" s="334"/>
      <c r="V61" s="334"/>
    </row>
    <row r="62" spans="2:22">
      <c r="D62" s="520"/>
      <c r="E62" s="520"/>
      <c r="F62" s="520"/>
      <c r="G62" s="520"/>
      <c r="H62" s="520"/>
      <c r="I62" s="520"/>
      <c r="J62" s="520"/>
      <c r="K62" s="520"/>
      <c r="L62" s="520"/>
      <c r="M62" s="520"/>
      <c r="N62" s="520"/>
      <c r="O62" s="520"/>
      <c r="P62" s="520"/>
      <c r="Q62" s="520"/>
      <c r="R62" s="520"/>
      <c r="S62" s="520"/>
      <c r="T62" s="520"/>
      <c r="U62" s="334"/>
      <c r="V62" s="334"/>
    </row>
    <row r="63" spans="2:22">
      <c r="D63" s="339"/>
      <c r="E63" s="339"/>
      <c r="F63" s="339"/>
      <c r="G63" s="339"/>
      <c r="H63" s="339"/>
      <c r="I63" s="339"/>
      <c r="J63" s="339"/>
      <c r="K63" s="339"/>
      <c r="L63" s="339"/>
      <c r="M63" s="339"/>
      <c r="N63" s="339"/>
      <c r="O63" s="339"/>
      <c r="P63" s="339"/>
      <c r="Q63" s="339"/>
      <c r="R63" s="339"/>
      <c r="S63" s="339"/>
      <c r="T63" s="339"/>
      <c r="U63" s="339"/>
      <c r="V63" s="339"/>
    </row>
    <row r="64" spans="2:22">
      <c r="C64" s="13" t="s">
        <v>395</v>
      </c>
      <c r="D64" s="13" t="s">
        <v>408</v>
      </c>
    </row>
    <row r="65" spans="2:20">
      <c r="D65" s="13" t="s">
        <v>374</v>
      </c>
      <c r="E65" s="13" t="s">
        <v>409</v>
      </c>
    </row>
    <row r="66" spans="2:20">
      <c r="E66" s="13" t="s">
        <v>410</v>
      </c>
    </row>
    <row r="67" spans="2:20">
      <c r="D67" s="13" t="s">
        <v>378</v>
      </c>
      <c r="E67" s="13" t="s">
        <v>411</v>
      </c>
    </row>
    <row r="68" spans="2:20">
      <c r="E68" s="13" t="s">
        <v>412</v>
      </c>
    </row>
    <row r="70" spans="2:20">
      <c r="B70" s="340" t="s">
        <v>413</v>
      </c>
      <c r="C70" s="13" t="s">
        <v>414</v>
      </c>
    </row>
    <row r="71" spans="2:20">
      <c r="C71" s="13" t="s">
        <v>370</v>
      </c>
      <c r="D71" s="13" t="s">
        <v>239</v>
      </c>
    </row>
    <row r="72" spans="2:20" ht="13.5" customHeight="1">
      <c r="D72" s="520" t="s">
        <v>415</v>
      </c>
      <c r="E72" s="520"/>
      <c r="F72" s="520"/>
      <c r="G72" s="520"/>
      <c r="H72" s="520"/>
      <c r="I72" s="520"/>
      <c r="J72" s="520"/>
      <c r="K72" s="520"/>
      <c r="L72" s="520"/>
      <c r="M72" s="520"/>
      <c r="N72" s="520"/>
      <c r="O72" s="520"/>
      <c r="P72" s="520"/>
      <c r="Q72" s="520"/>
      <c r="R72" s="520"/>
      <c r="S72" s="520"/>
      <c r="T72" s="520"/>
    </row>
    <row r="73" spans="2:20">
      <c r="D73" s="520"/>
      <c r="E73" s="520"/>
      <c r="F73" s="520"/>
      <c r="G73" s="520"/>
      <c r="H73" s="520"/>
      <c r="I73" s="520"/>
      <c r="J73" s="520"/>
      <c r="K73" s="520"/>
      <c r="L73" s="520"/>
      <c r="M73" s="520"/>
      <c r="N73" s="520"/>
      <c r="O73" s="520"/>
      <c r="P73" s="520"/>
      <c r="Q73" s="520"/>
      <c r="R73" s="520"/>
      <c r="S73" s="520"/>
      <c r="T73" s="520"/>
    </row>
    <row r="74" spans="2:20">
      <c r="D74" s="520"/>
      <c r="E74" s="520"/>
      <c r="F74" s="520"/>
      <c r="G74" s="520"/>
      <c r="H74" s="520"/>
      <c r="I74" s="520"/>
      <c r="J74" s="520"/>
      <c r="K74" s="520"/>
      <c r="L74" s="520"/>
      <c r="M74" s="520"/>
      <c r="N74" s="520"/>
      <c r="O74" s="520"/>
      <c r="P74" s="520"/>
      <c r="Q74" s="520"/>
      <c r="R74" s="520"/>
      <c r="S74" s="520"/>
      <c r="T74" s="520"/>
    </row>
    <row r="76" spans="2:20">
      <c r="C76" s="13" t="s">
        <v>383</v>
      </c>
      <c r="D76" s="13" t="s">
        <v>416</v>
      </c>
    </row>
    <row r="77" spans="2:20">
      <c r="D77" s="520" t="s">
        <v>417</v>
      </c>
      <c r="E77" s="520"/>
      <c r="F77" s="520"/>
      <c r="G77" s="520"/>
      <c r="H77" s="520"/>
      <c r="I77" s="520"/>
      <c r="J77" s="520"/>
      <c r="K77" s="520"/>
      <c r="L77" s="520"/>
      <c r="M77" s="520"/>
      <c r="N77" s="520"/>
      <c r="O77" s="520"/>
      <c r="P77" s="520"/>
      <c r="Q77" s="520"/>
      <c r="R77" s="520"/>
      <c r="S77" s="520"/>
      <c r="T77" s="520"/>
    </row>
    <row r="78" spans="2:20">
      <c r="D78" s="520"/>
      <c r="E78" s="520"/>
      <c r="F78" s="520"/>
      <c r="G78" s="520"/>
      <c r="H78" s="520"/>
      <c r="I78" s="520"/>
      <c r="J78" s="520"/>
      <c r="K78" s="520"/>
      <c r="L78" s="520"/>
      <c r="M78" s="520"/>
      <c r="N78" s="520"/>
      <c r="O78" s="520"/>
      <c r="P78" s="520"/>
      <c r="Q78" s="520"/>
      <c r="R78" s="520"/>
      <c r="S78" s="520"/>
      <c r="T78" s="520"/>
    </row>
    <row r="79" spans="2:20">
      <c r="D79" s="520" t="s">
        <v>418</v>
      </c>
      <c r="E79" s="520"/>
      <c r="F79" s="520"/>
      <c r="G79" s="520"/>
      <c r="H79" s="520"/>
      <c r="I79" s="520"/>
      <c r="J79" s="520"/>
      <c r="K79" s="520"/>
      <c r="L79" s="520"/>
      <c r="M79" s="520"/>
      <c r="N79" s="520"/>
      <c r="O79" s="520"/>
      <c r="P79" s="520"/>
      <c r="Q79" s="520"/>
      <c r="R79" s="520"/>
      <c r="S79" s="520"/>
      <c r="T79" s="520"/>
    </row>
    <row r="80" spans="2:20">
      <c r="D80" s="520"/>
      <c r="E80" s="520"/>
      <c r="F80" s="520"/>
      <c r="G80" s="520"/>
      <c r="H80" s="520"/>
      <c r="I80" s="520"/>
      <c r="J80" s="520"/>
      <c r="K80" s="520"/>
      <c r="L80" s="520"/>
      <c r="M80" s="520"/>
      <c r="N80" s="520"/>
      <c r="O80" s="520"/>
      <c r="P80" s="520"/>
      <c r="Q80" s="520"/>
      <c r="R80" s="520"/>
      <c r="S80" s="520"/>
      <c r="T80" s="520"/>
    </row>
    <row r="81" spans="3:20">
      <c r="D81" s="520" t="s">
        <v>419</v>
      </c>
      <c r="E81" s="520"/>
      <c r="F81" s="520"/>
      <c r="G81" s="520"/>
      <c r="H81" s="520"/>
      <c r="I81" s="520"/>
      <c r="J81" s="520"/>
      <c r="K81" s="520"/>
      <c r="L81" s="520"/>
      <c r="M81" s="520"/>
      <c r="N81" s="520"/>
      <c r="O81" s="520"/>
      <c r="P81" s="520"/>
      <c r="Q81" s="520"/>
      <c r="R81" s="520"/>
      <c r="S81" s="520"/>
      <c r="T81" s="520"/>
    </row>
    <row r="82" spans="3:20">
      <c r="D82" s="520"/>
      <c r="E82" s="520"/>
      <c r="F82" s="520"/>
      <c r="G82" s="520"/>
      <c r="H82" s="520"/>
      <c r="I82" s="520"/>
      <c r="J82" s="520"/>
      <c r="K82" s="520"/>
      <c r="L82" s="520"/>
      <c r="M82" s="520"/>
      <c r="N82" s="520"/>
      <c r="O82" s="520"/>
      <c r="P82" s="520"/>
      <c r="Q82" s="520"/>
      <c r="R82" s="520"/>
      <c r="S82" s="520"/>
      <c r="T82" s="520"/>
    </row>
    <row r="84" spans="3:20">
      <c r="C84" s="13" t="s">
        <v>395</v>
      </c>
      <c r="D84" s="13" t="s">
        <v>420</v>
      </c>
    </row>
    <row r="85" spans="3:20" ht="13.5" customHeight="1">
      <c r="D85" s="521" t="s">
        <v>421</v>
      </c>
      <c r="E85" s="521"/>
      <c r="F85" s="521"/>
      <c r="G85" s="521"/>
      <c r="H85" s="521"/>
      <c r="I85" s="521"/>
      <c r="J85" s="521"/>
      <c r="K85" s="521"/>
      <c r="L85" s="521"/>
      <c r="M85" s="521"/>
      <c r="N85" s="521"/>
      <c r="O85" s="521"/>
      <c r="P85" s="521"/>
      <c r="Q85" s="521"/>
      <c r="R85" s="521"/>
      <c r="S85" s="521"/>
      <c r="T85" s="521"/>
    </row>
    <row r="86" spans="3:20" ht="13.5" customHeight="1">
      <c r="D86" s="521"/>
      <c r="E86" s="521"/>
      <c r="F86" s="521"/>
      <c r="G86" s="521"/>
      <c r="H86" s="521"/>
      <c r="I86" s="521"/>
      <c r="J86" s="521"/>
      <c r="K86" s="521"/>
      <c r="L86" s="521"/>
      <c r="M86" s="521"/>
      <c r="N86" s="521"/>
      <c r="O86" s="521"/>
      <c r="P86" s="521"/>
      <c r="Q86" s="521"/>
      <c r="R86" s="521"/>
      <c r="S86" s="521"/>
      <c r="T86" s="521"/>
    </row>
    <row r="87" spans="3:20" ht="13.5" customHeight="1">
      <c r="D87" s="521"/>
      <c r="E87" s="521"/>
      <c r="F87" s="521"/>
      <c r="G87" s="521"/>
      <c r="H87" s="521"/>
      <c r="I87" s="521"/>
      <c r="J87" s="521"/>
      <c r="K87" s="521"/>
      <c r="L87" s="521"/>
      <c r="M87" s="521"/>
      <c r="N87" s="521"/>
      <c r="O87" s="521"/>
      <c r="P87" s="521"/>
      <c r="Q87" s="521"/>
      <c r="R87" s="521"/>
      <c r="S87" s="521"/>
      <c r="T87" s="521"/>
    </row>
    <row r="89" spans="3:20">
      <c r="C89" s="13" t="s">
        <v>422</v>
      </c>
      <c r="D89" s="13" t="s">
        <v>423</v>
      </c>
    </row>
    <row r="90" spans="3:20" ht="13.5" customHeight="1">
      <c r="C90" s="336"/>
      <c r="D90" s="521" t="s">
        <v>424</v>
      </c>
      <c r="E90" s="521"/>
      <c r="F90" s="521"/>
      <c r="G90" s="521"/>
      <c r="H90" s="521"/>
      <c r="I90" s="521"/>
      <c r="J90" s="521"/>
      <c r="K90" s="521"/>
      <c r="L90" s="521"/>
      <c r="M90" s="521"/>
      <c r="N90" s="521"/>
      <c r="O90" s="521"/>
      <c r="P90" s="521"/>
      <c r="Q90" s="521"/>
      <c r="R90" s="521"/>
      <c r="S90" s="521"/>
      <c r="T90" s="521"/>
    </row>
    <row r="91" spans="3:20" ht="13.5" customHeight="1">
      <c r="C91" s="336"/>
      <c r="D91" s="521"/>
      <c r="E91" s="521"/>
      <c r="F91" s="521"/>
      <c r="G91" s="521"/>
      <c r="H91" s="521"/>
      <c r="I91" s="521"/>
      <c r="J91" s="521"/>
      <c r="K91" s="521"/>
      <c r="L91" s="521"/>
      <c r="M91" s="521"/>
      <c r="N91" s="521"/>
      <c r="O91" s="521"/>
      <c r="P91" s="521"/>
      <c r="Q91" s="521"/>
      <c r="R91" s="521"/>
      <c r="S91" s="521"/>
      <c r="T91" s="521"/>
    </row>
    <row r="92" spans="3:20">
      <c r="C92" s="336"/>
      <c r="D92" s="521"/>
      <c r="E92" s="521"/>
      <c r="F92" s="521"/>
      <c r="G92" s="521"/>
      <c r="H92" s="521"/>
      <c r="I92" s="521"/>
      <c r="J92" s="521"/>
      <c r="K92" s="521"/>
      <c r="L92" s="521"/>
      <c r="M92" s="521"/>
      <c r="N92" s="521"/>
      <c r="O92" s="521"/>
      <c r="P92" s="521"/>
      <c r="Q92" s="521"/>
      <c r="R92" s="521"/>
      <c r="S92" s="521"/>
      <c r="T92" s="521"/>
    </row>
    <row r="94" spans="3:20">
      <c r="C94" s="13" t="s">
        <v>425</v>
      </c>
      <c r="D94" s="13" t="s">
        <v>426</v>
      </c>
    </row>
    <row r="95" spans="3:20" ht="13.5" customHeight="1">
      <c r="C95" s="336"/>
      <c r="D95" s="521" t="s">
        <v>427</v>
      </c>
      <c r="E95" s="521"/>
      <c r="F95" s="521"/>
      <c r="G95" s="521"/>
      <c r="H95" s="521"/>
      <c r="I95" s="521"/>
      <c r="J95" s="521"/>
      <c r="K95" s="521"/>
      <c r="L95" s="521"/>
      <c r="M95" s="521"/>
      <c r="N95" s="521"/>
      <c r="O95" s="521"/>
      <c r="P95" s="521"/>
      <c r="Q95" s="521"/>
      <c r="R95" s="521"/>
      <c r="S95" s="521"/>
      <c r="T95" s="521"/>
    </row>
    <row r="96" spans="3:20" ht="13.5" customHeight="1">
      <c r="C96" s="336"/>
      <c r="D96" s="521"/>
      <c r="E96" s="521"/>
      <c r="F96" s="521"/>
      <c r="G96" s="521"/>
      <c r="H96" s="521"/>
      <c r="I96" s="521"/>
      <c r="J96" s="521"/>
      <c r="K96" s="521"/>
      <c r="L96" s="521"/>
      <c r="M96" s="521"/>
      <c r="N96" s="521"/>
      <c r="O96" s="521"/>
      <c r="P96" s="521"/>
      <c r="Q96" s="521"/>
      <c r="R96" s="521"/>
      <c r="S96" s="521"/>
      <c r="T96" s="521"/>
    </row>
    <row r="97" spans="2:20">
      <c r="C97" s="336"/>
      <c r="D97" s="521"/>
      <c r="E97" s="521"/>
      <c r="F97" s="521"/>
      <c r="G97" s="521"/>
      <c r="H97" s="521"/>
      <c r="I97" s="521"/>
      <c r="J97" s="521"/>
      <c r="K97" s="521"/>
      <c r="L97" s="521"/>
      <c r="M97" s="521"/>
      <c r="N97" s="521"/>
      <c r="O97" s="521"/>
      <c r="P97" s="521"/>
      <c r="Q97" s="521"/>
      <c r="R97" s="521"/>
      <c r="S97" s="521"/>
      <c r="T97" s="521"/>
    </row>
    <row r="99" spans="2:20">
      <c r="B99" s="340" t="s">
        <v>428</v>
      </c>
      <c r="C99" s="13" t="s">
        <v>429</v>
      </c>
    </row>
    <row r="100" spans="2:20">
      <c r="C100" s="13" t="s">
        <v>370</v>
      </c>
      <c r="D100" s="13" t="s">
        <v>430</v>
      </c>
    </row>
    <row r="101" spans="2:20" ht="13.5" customHeight="1">
      <c r="D101" s="335" t="s">
        <v>374</v>
      </c>
      <c r="E101" s="521" t="s">
        <v>514</v>
      </c>
      <c r="F101" s="521"/>
      <c r="G101" s="521"/>
      <c r="H101" s="521"/>
      <c r="I101" s="521"/>
      <c r="J101" s="521"/>
      <c r="K101" s="521"/>
      <c r="L101" s="521"/>
      <c r="M101" s="521"/>
      <c r="N101" s="521"/>
      <c r="O101" s="521"/>
      <c r="P101" s="521"/>
      <c r="Q101" s="521"/>
      <c r="R101" s="521"/>
      <c r="S101" s="521"/>
      <c r="T101" s="521"/>
    </row>
    <row r="102" spans="2:20" ht="13.5" customHeight="1">
      <c r="D102" s="335"/>
      <c r="E102" s="521"/>
      <c r="F102" s="521"/>
      <c r="G102" s="521"/>
      <c r="H102" s="521"/>
      <c r="I102" s="521"/>
      <c r="J102" s="521"/>
      <c r="K102" s="521"/>
      <c r="L102" s="521"/>
      <c r="M102" s="521"/>
      <c r="N102" s="521"/>
      <c r="O102" s="521"/>
      <c r="P102" s="521"/>
      <c r="Q102" s="521"/>
      <c r="R102" s="521"/>
      <c r="S102" s="521"/>
      <c r="T102" s="521"/>
    </row>
    <row r="103" spans="2:20">
      <c r="C103" s="336"/>
      <c r="D103" s="336"/>
      <c r="E103" s="335" t="s">
        <v>431</v>
      </c>
      <c r="F103" s="336"/>
      <c r="G103" s="336"/>
      <c r="H103" s="336"/>
      <c r="I103" s="336"/>
      <c r="J103" s="336"/>
      <c r="K103" s="336"/>
      <c r="L103" s="336"/>
      <c r="M103" s="336"/>
      <c r="N103" s="336"/>
      <c r="O103" s="336"/>
      <c r="P103" s="336"/>
      <c r="Q103" s="336"/>
      <c r="R103" s="336"/>
      <c r="S103" s="336"/>
      <c r="T103" s="336"/>
    </row>
    <row r="104" spans="2:20">
      <c r="C104" s="336"/>
      <c r="D104" s="13" t="s">
        <v>378</v>
      </c>
      <c r="E104" s="335" t="s">
        <v>432</v>
      </c>
      <c r="F104" s="336"/>
      <c r="G104" s="336"/>
      <c r="H104" s="336"/>
      <c r="I104" s="336"/>
      <c r="J104" s="336"/>
      <c r="K104" s="336"/>
      <c r="L104" s="336"/>
      <c r="M104" s="336"/>
      <c r="N104" s="336"/>
      <c r="O104" s="336"/>
      <c r="P104" s="336"/>
      <c r="Q104" s="336"/>
      <c r="R104" s="336"/>
      <c r="S104" s="336"/>
      <c r="T104" s="336"/>
    </row>
    <row r="105" spans="2:20">
      <c r="C105" s="336"/>
      <c r="D105" s="336"/>
      <c r="E105" s="335" t="s">
        <v>433</v>
      </c>
      <c r="F105" s="336"/>
      <c r="G105" s="336"/>
      <c r="H105" s="336"/>
      <c r="I105" s="336"/>
      <c r="J105" s="336"/>
      <c r="K105" s="336"/>
      <c r="L105" s="336"/>
      <c r="M105" s="336"/>
      <c r="N105" s="336"/>
      <c r="O105" s="336"/>
      <c r="P105" s="336"/>
      <c r="Q105" s="336"/>
      <c r="R105" s="336"/>
      <c r="S105" s="336"/>
      <c r="T105" s="336"/>
    </row>
    <row r="106" spans="2:20">
      <c r="C106" s="336"/>
      <c r="D106" s="336"/>
      <c r="E106" s="336"/>
      <c r="F106" s="336"/>
      <c r="G106" s="336"/>
      <c r="H106" s="336"/>
      <c r="I106" s="336"/>
      <c r="J106" s="336"/>
      <c r="K106" s="336"/>
      <c r="L106" s="336"/>
      <c r="M106" s="336"/>
      <c r="N106" s="336"/>
      <c r="O106" s="336"/>
      <c r="P106" s="336"/>
      <c r="Q106" s="336"/>
      <c r="R106" s="336"/>
      <c r="S106" s="336"/>
      <c r="T106" s="336"/>
    </row>
    <row r="107" spans="2:20">
      <c r="C107" s="13" t="s">
        <v>383</v>
      </c>
      <c r="D107" s="13" t="s">
        <v>434</v>
      </c>
    </row>
    <row r="108" spans="2:20">
      <c r="D108" s="13" t="s">
        <v>433</v>
      </c>
    </row>
    <row r="110" spans="2:20">
      <c r="B110" s="340" t="s">
        <v>435</v>
      </c>
      <c r="C110" s="13" t="s">
        <v>436</v>
      </c>
    </row>
    <row r="111" spans="2:20" ht="13.5" customHeight="1">
      <c r="C111" s="521" t="s">
        <v>515</v>
      </c>
      <c r="D111" s="521"/>
      <c r="E111" s="521"/>
      <c r="F111" s="521"/>
      <c r="G111" s="521"/>
      <c r="H111" s="521"/>
      <c r="I111" s="521"/>
      <c r="J111" s="521"/>
      <c r="K111" s="521"/>
      <c r="L111" s="521"/>
      <c r="M111" s="521"/>
      <c r="N111" s="521"/>
      <c r="O111" s="521"/>
      <c r="P111" s="521"/>
      <c r="Q111" s="521"/>
      <c r="R111" s="521"/>
      <c r="S111" s="521"/>
      <c r="T111" s="521"/>
    </row>
    <row r="112" spans="2:20">
      <c r="C112" s="521"/>
      <c r="D112" s="521"/>
      <c r="E112" s="521"/>
      <c r="F112" s="521"/>
      <c r="G112" s="521"/>
      <c r="H112" s="521"/>
      <c r="I112" s="521"/>
      <c r="J112" s="521"/>
      <c r="K112" s="521"/>
      <c r="L112" s="521"/>
      <c r="M112" s="521"/>
      <c r="N112" s="521"/>
      <c r="O112" s="521"/>
      <c r="P112" s="521"/>
      <c r="Q112" s="521"/>
      <c r="R112" s="521"/>
      <c r="S112" s="521"/>
      <c r="T112" s="521"/>
    </row>
    <row r="113" spans="1:20">
      <c r="C113" s="521"/>
      <c r="D113" s="521"/>
      <c r="E113" s="521"/>
      <c r="F113" s="521"/>
      <c r="G113" s="521"/>
      <c r="H113" s="521"/>
      <c r="I113" s="521"/>
      <c r="J113" s="521"/>
      <c r="K113" s="521"/>
      <c r="L113" s="521"/>
      <c r="M113" s="521"/>
      <c r="N113" s="521"/>
      <c r="O113" s="521"/>
      <c r="P113" s="521"/>
      <c r="Q113" s="521"/>
      <c r="R113" s="521"/>
      <c r="S113" s="521"/>
      <c r="T113" s="521"/>
    </row>
    <row r="114" spans="1:20">
      <c r="C114" s="521"/>
      <c r="D114" s="521"/>
      <c r="E114" s="521"/>
      <c r="F114" s="521"/>
      <c r="G114" s="521"/>
      <c r="H114" s="521"/>
      <c r="I114" s="521"/>
      <c r="J114" s="521"/>
      <c r="K114" s="521"/>
      <c r="L114" s="521"/>
      <c r="M114" s="521"/>
      <c r="N114" s="521"/>
      <c r="O114" s="521"/>
      <c r="P114" s="521"/>
      <c r="Q114" s="521"/>
      <c r="R114" s="521"/>
      <c r="S114" s="521"/>
      <c r="T114" s="521"/>
    </row>
    <row r="116" spans="1:20">
      <c r="B116" s="340" t="s">
        <v>437</v>
      </c>
      <c r="C116" s="13" t="s">
        <v>438</v>
      </c>
    </row>
    <row r="117" spans="1:20">
      <c r="C117" s="13" t="s">
        <v>370</v>
      </c>
      <c r="D117" s="13" t="s">
        <v>439</v>
      </c>
    </row>
    <row r="118" spans="1:20">
      <c r="D118" s="520" t="s">
        <v>440</v>
      </c>
      <c r="E118" s="520"/>
      <c r="F118" s="520"/>
      <c r="G118" s="520"/>
      <c r="H118" s="520"/>
      <c r="I118" s="520"/>
      <c r="J118" s="520"/>
      <c r="K118" s="520"/>
      <c r="L118" s="520"/>
      <c r="M118" s="520"/>
      <c r="N118" s="520"/>
      <c r="O118" s="520"/>
      <c r="P118" s="520"/>
      <c r="Q118" s="520"/>
      <c r="R118" s="520"/>
      <c r="S118" s="520"/>
      <c r="T118" s="520"/>
    </row>
    <row r="119" spans="1:20">
      <c r="D119" s="520"/>
      <c r="E119" s="520"/>
      <c r="F119" s="520"/>
      <c r="G119" s="520"/>
      <c r="H119" s="520"/>
      <c r="I119" s="520"/>
      <c r="J119" s="520"/>
      <c r="K119" s="520"/>
      <c r="L119" s="520"/>
      <c r="M119" s="520"/>
      <c r="N119" s="520"/>
      <c r="O119" s="520"/>
      <c r="P119" s="520"/>
      <c r="Q119" s="520"/>
      <c r="R119" s="520"/>
      <c r="S119" s="520"/>
      <c r="T119" s="520"/>
    </row>
    <row r="120" spans="1:20">
      <c r="D120" s="13" t="s">
        <v>441</v>
      </c>
    </row>
    <row r="123" spans="1:20">
      <c r="A123" s="340" t="s">
        <v>442</v>
      </c>
      <c r="B123" s="340" t="s">
        <v>443</v>
      </c>
    </row>
    <row r="124" spans="1:20">
      <c r="A124" s="340"/>
      <c r="B124" s="340" t="s">
        <v>368</v>
      </c>
      <c r="C124" s="13" t="s">
        <v>444</v>
      </c>
    </row>
    <row r="125" spans="1:20" ht="13.5" customHeight="1">
      <c r="A125" s="340"/>
      <c r="C125" s="334" t="s">
        <v>516</v>
      </c>
      <c r="D125" s="334"/>
      <c r="E125" s="334"/>
      <c r="F125" s="334"/>
      <c r="G125" s="334"/>
      <c r="H125" s="334"/>
      <c r="I125" s="334"/>
      <c r="J125" s="334"/>
      <c r="K125" s="334"/>
      <c r="L125" s="334"/>
      <c r="M125" s="334"/>
      <c r="N125" s="334"/>
      <c r="O125" s="334"/>
      <c r="P125" s="334"/>
      <c r="Q125" s="334"/>
      <c r="R125" s="334"/>
      <c r="S125" s="334"/>
      <c r="T125" s="334"/>
    </row>
    <row r="126" spans="1:20">
      <c r="A126" s="340"/>
      <c r="C126" s="334"/>
      <c r="D126" s="334"/>
      <c r="E126" s="334"/>
      <c r="F126" s="334"/>
      <c r="G126" s="334"/>
      <c r="H126" s="334"/>
      <c r="I126" s="334"/>
      <c r="J126" s="334"/>
      <c r="K126" s="334"/>
      <c r="L126" s="334"/>
      <c r="M126" s="334"/>
      <c r="N126" s="334"/>
      <c r="O126" s="334"/>
      <c r="P126" s="334"/>
      <c r="Q126" s="334"/>
      <c r="R126" s="334"/>
      <c r="S126" s="334"/>
      <c r="T126" s="334"/>
    </row>
    <row r="127" spans="1:20">
      <c r="B127" s="340" t="s">
        <v>386</v>
      </c>
      <c r="C127" s="13" t="s">
        <v>445</v>
      </c>
    </row>
    <row r="128" spans="1:20" ht="13.5" customHeight="1">
      <c r="C128" s="532" t="s">
        <v>517</v>
      </c>
      <c r="D128" s="334"/>
      <c r="E128" s="334"/>
      <c r="F128" s="334"/>
      <c r="G128" s="334"/>
      <c r="H128" s="334"/>
      <c r="I128" s="334"/>
      <c r="J128" s="334"/>
      <c r="K128" s="334"/>
      <c r="L128" s="334"/>
      <c r="M128" s="334"/>
      <c r="N128" s="334"/>
      <c r="O128" s="334"/>
      <c r="P128" s="334"/>
      <c r="Q128" s="334"/>
      <c r="R128" s="334"/>
      <c r="S128" s="334"/>
      <c r="T128" s="334"/>
    </row>
    <row r="129" spans="1:20">
      <c r="C129" s="334"/>
      <c r="D129" s="334"/>
      <c r="E129" s="334"/>
      <c r="F129" s="334"/>
      <c r="G129" s="334"/>
      <c r="H129" s="334"/>
      <c r="I129" s="334"/>
      <c r="J129" s="334"/>
      <c r="K129" s="334"/>
      <c r="L129" s="334"/>
      <c r="M129" s="334"/>
      <c r="N129" s="334"/>
      <c r="O129" s="334"/>
      <c r="P129" s="334"/>
      <c r="Q129" s="334"/>
      <c r="R129" s="334"/>
      <c r="S129" s="334"/>
      <c r="T129" s="334"/>
    </row>
    <row r="131" spans="1:20">
      <c r="A131" s="340" t="s">
        <v>446</v>
      </c>
      <c r="B131" s="340" t="s">
        <v>447</v>
      </c>
    </row>
    <row r="132" spans="1:20">
      <c r="A132" s="340"/>
      <c r="B132" s="340" t="s">
        <v>368</v>
      </c>
      <c r="C132" s="13" t="s">
        <v>448</v>
      </c>
    </row>
    <row r="133" spans="1:20" ht="13.5" customHeight="1">
      <c r="A133" s="340"/>
      <c r="C133" s="13" t="s">
        <v>518</v>
      </c>
      <c r="D133" s="334"/>
      <c r="E133" s="334"/>
      <c r="F133" s="334"/>
      <c r="G133" s="334"/>
      <c r="H133" s="334"/>
      <c r="I133" s="334"/>
      <c r="J133" s="334"/>
      <c r="K133" s="334"/>
      <c r="L133" s="334"/>
      <c r="M133" s="334"/>
      <c r="N133" s="334"/>
      <c r="O133" s="334"/>
      <c r="P133" s="334"/>
      <c r="Q133" s="334"/>
      <c r="R133" s="334"/>
      <c r="S133" s="334"/>
      <c r="T133" s="334"/>
    </row>
    <row r="134" spans="1:20">
      <c r="A134" s="340"/>
    </row>
    <row r="135" spans="1:20">
      <c r="B135" s="340" t="s">
        <v>386</v>
      </c>
      <c r="C135" s="13" t="s">
        <v>449</v>
      </c>
    </row>
    <row r="136" spans="1:20">
      <c r="C136" s="13" t="s">
        <v>519</v>
      </c>
    </row>
    <row r="138" spans="1:20">
      <c r="B138" s="340" t="s">
        <v>398</v>
      </c>
      <c r="C138" s="13" t="s">
        <v>450</v>
      </c>
    </row>
    <row r="139" spans="1:20" ht="13.5" customHeight="1">
      <c r="C139" s="533" t="s">
        <v>520</v>
      </c>
      <c r="D139" s="533"/>
      <c r="E139" s="533"/>
      <c r="F139" s="533"/>
      <c r="G139" s="533"/>
      <c r="H139" s="533"/>
      <c r="I139" s="533"/>
      <c r="J139" s="533"/>
      <c r="K139" s="533"/>
      <c r="L139" s="533"/>
      <c r="M139" s="533"/>
      <c r="N139" s="533"/>
      <c r="O139" s="533"/>
      <c r="P139" s="533"/>
      <c r="Q139" s="533"/>
      <c r="R139" s="533"/>
      <c r="S139" s="533"/>
      <c r="T139" s="533"/>
    </row>
    <row r="141" spans="1:20">
      <c r="B141" s="340" t="s">
        <v>400</v>
      </c>
      <c r="C141" s="13" t="s">
        <v>451</v>
      </c>
    </row>
    <row r="142" spans="1:20" ht="13.5" customHeight="1">
      <c r="C142" s="532" t="s">
        <v>521</v>
      </c>
      <c r="D142" s="334"/>
      <c r="E142" s="334"/>
      <c r="F142" s="334"/>
      <c r="G142" s="334"/>
      <c r="H142" s="334"/>
      <c r="I142" s="334"/>
      <c r="J142" s="334"/>
      <c r="K142" s="334"/>
      <c r="L142" s="334"/>
      <c r="M142" s="334"/>
      <c r="N142" s="334"/>
      <c r="O142" s="334"/>
      <c r="P142" s="334"/>
      <c r="Q142" s="334"/>
      <c r="R142" s="334"/>
      <c r="S142" s="334"/>
      <c r="T142" s="334"/>
    </row>
    <row r="143" spans="1:20">
      <c r="C143" s="334"/>
      <c r="D143" s="334"/>
      <c r="E143" s="334"/>
      <c r="F143" s="334"/>
      <c r="G143" s="334"/>
      <c r="H143" s="334"/>
      <c r="I143" s="334"/>
      <c r="J143" s="334"/>
      <c r="K143" s="334"/>
      <c r="L143" s="334"/>
      <c r="M143" s="334"/>
      <c r="N143" s="334"/>
      <c r="O143" s="334"/>
      <c r="P143" s="334"/>
      <c r="Q143" s="334"/>
      <c r="R143" s="334"/>
      <c r="S143" s="334"/>
      <c r="T143" s="334"/>
    </row>
    <row r="145" spans="1:22">
      <c r="A145" s="340" t="s">
        <v>452</v>
      </c>
      <c r="B145" s="340" t="s">
        <v>453</v>
      </c>
    </row>
    <row r="146" spans="1:22">
      <c r="B146" s="341" t="s">
        <v>368</v>
      </c>
      <c r="C146" s="335" t="s">
        <v>454</v>
      </c>
      <c r="D146" s="336"/>
      <c r="E146" s="336"/>
      <c r="F146" s="336"/>
      <c r="G146" s="336"/>
      <c r="H146" s="336"/>
      <c r="I146" s="336"/>
      <c r="J146" s="336"/>
      <c r="K146" s="336"/>
      <c r="L146" s="336"/>
      <c r="M146" s="336"/>
      <c r="N146" s="336"/>
      <c r="O146" s="336"/>
      <c r="P146" s="336"/>
      <c r="Q146" s="336"/>
      <c r="R146" s="336"/>
      <c r="S146" s="336"/>
      <c r="T146" s="336"/>
    </row>
    <row r="147" spans="1:22">
      <c r="B147" s="341"/>
      <c r="C147" s="335" t="s">
        <v>522</v>
      </c>
      <c r="D147" s="336"/>
      <c r="E147" s="336"/>
      <c r="F147" s="336"/>
      <c r="G147" s="336"/>
      <c r="H147" s="336"/>
      <c r="I147" s="336"/>
      <c r="J147" s="336"/>
      <c r="K147" s="336"/>
      <c r="L147" s="336"/>
      <c r="M147" s="336"/>
      <c r="N147" s="336"/>
      <c r="O147" s="336"/>
      <c r="P147" s="336"/>
      <c r="Q147" s="336"/>
      <c r="R147" s="336"/>
      <c r="S147" s="336"/>
      <c r="T147" s="336"/>
    </row>
    <row r="148" spans="1:22">
      <c r="B148" s="342"/>
      <c r="C148" s="343"/>
      <c r="D148" s="343"/>
      <c r="E148" s="343"/>
      <c r="F148" s="343"/>
      <c r="G148" s="344"/>
      <c r="H148" s="344"/>
      <c r="I148" s="344"/>
      <c r="J148" s="345"/>
      <c r="K148" s="345"/>
      <c r="L148" s="345"/>
      <c r="M148" s="345"/>
      <c r="N148" s="345"/>
      <c r="O148" s="345"/>
      <c r="P148" s="345"/>
      <c r="Q148" s="345"/>
      <c r="R148" s="345"/>
      <c r="S148" s="345"/>
      <c r="T148" s="345"/>
      <c r="U148" s="334"/>
      <c r="V148" s="334"/>
    </row>
    <row r="149" spans="1:22">
      <c r="B149" s="340" t="s">
        <v>386</v>
      </c>
      <c r="C149" s="133" t="s">
        <v>455</v>
      </c>
      <c r="D149" s="343"/>
      <c r="E149" s="343"/>
      <c r="F149" s="343"/>
      <c r="G149" s="344"/>
      <c r="H149" s="344"/>
      <c r="I149" s="344"/>
      <c r="J149" s="345"/>
      <c r="K149" s="345"/>
      <c r="L149" s="345"/>
      <c r="M149" s="345"/>
      <c r="N149" s="345"/>
      <c r="O149" s="345"/>
      <c r="P149" s="345"/>
      <c r="Q149" s="345"/>
      <c r="R149" s="345"/>
      <c r="S149" s="345"/>
      <c r="T149" s="345"/>
      <c r="U149" s="334"/>
      <c r="V149" s="334"/>
    </row>
    <row r="150" spans="1:22">
      <c r="B150" s="342"/>
      <c r="C150" s="133" t="s">
        <v>523</v>
      </c>
      <c r="D150" s="343"/>
      <c r="E150" s="343"/>
      <c r="F150" s="343"/>
      <c r="G150" s="344"/>
      <c r="H150" s="344"/>
      <c r="I150" s="344"/>
      <c r="J150" s="345"/>
      <c r="K150" s="345"/>
      <c r="L150" s="345"/>
      <c r="M150" s="345"/>
      <c r="N150" s="345"/>
      <c r="O150" s="345"/>
      <c r="P150" s="345"/>
      <c r="Q150" s="345"/>
      <c r="R150" s="345"/>
      <c r="S150" s="345"/>
      <c r="T150" s="345"/>
      <c r="U150" s="334"/>
      <c r="V150" s="334"/>
    </row>
    <row r="151" spans="1:22">
      <c r="B151" s="342"/>
      <c r="E151" s="334"/>
      <c r="F151" s="334"/>
      <c r="G151" s="346"/>
      <c r="H151" s="346"/>
      <c r="I151" s="346"/>
      <c r="J151" s="347"/>
      <c r="K151" s="347"/>
      <c r="L151" s="347"/>
      <c r="M151" s="347"/>
      <c r="N151" s="347"/>
      <c r="O151" s="347"/>
      <c r="P151" s="411"/>
      <c r="Q151" s="411"/>
      <c r="R151" s="411"/>
      <c r="S151" s="411"/>
      <c r="U151" s="334"/>
      <c r="V151" s="334"/>
    </row>
    <row r="153" spans="1:22">
      <c r="A153" s="340" t="s">
        <v>456</v>
      </c>
      <c r="B153" s="340" t="s">
        <v>457</v>
      </c>
    </row>
    <row r="154" spans="1:22">
      <c r="B154" s="340" t="s">
        <v>368</v>
      </c>
      <c r="C154" s="13" t="s">
        <v>458</v>
      </c>
    </row>
    <row r="155" spans="1:22">
      <c r="C155" s="13" t="s">
        <v>370</v>
      </c>
      <c r="D155" s="13" t="s">
        <v>459</v>
      </c>
    </row>
    <row r="156" spans="1:22">
      <c r="D156" s="13" t="s">
        <v>247</v>
      </c>
    </row>
    <row r="157" spans="1:22">
      <c r="D157" s="13" t="s">
        <v>524</v>
      </c>
    </row>
    <row r="159" spans="1:22">
      <c r="C159" s="13" t="s">
        <v>383</v>
      </c>
      <c r="D159" s="13" t="s">
        <v>460</v>
      </c>
    </row>
    <row r="160" spans="1:22">
      <c r="B160" s="13"/>
    </row>
    <row r="161" spans="2:20" ht="13.5" customHeight="1">
      <c r="B161" s="13"/>
      <c r="C161" s="335" t="s">
        <v>395</v>
      </c>
      <c r="D161" s="335" t="s">
        <v>525</v>
      </c>
      <c r="E161" s="335"/>
      <c r="F161" s="335"/>
      <c r="G161" s="335"/>
      <c r="H161" s="335"/>
      <c r="I161" s="335"/>
      <c r="J161" s="335"/>
      <c r="K161" s="335"/>
      <c r="L161" s="335"/>
      <c r="M161" s="335"/>
      <c r="N161" s="335"/>
      <c r="O161" s="335"/>
      <c r="P161" s="335"/>
      <c r="Q161" s="335"/>
      <c r="R161" s="335"/>
      <c r="S161" s="335"/>
      <c r="T161" s="335"/>
    </row>
    <row r="162" spans="2:20" ht="13.5" customHeight="1">
      <c r="B162" s="13"/>
      <c r="C162" s="335"/>
      <c r="D162" s="335" t="s">
        <v>526</v>
      </c>
      <c r="E162" s="335"/>
      <c r="F162" s="335"/>
      <c r="G162" s="335"/>
      <c r="H162" s="335"/>
      <c r="I162" s="335"/>
      <c r="J162" s="335"/>
      <c r="K162" s="335"/>
      <c r="L162" s="335"/>
      <c r="M162" s="335"/>
      <c r="N162" s="335"/>
      <c r="O162" s="335"/>
      <c r="P162" s="335"/>
      <c r="Q162" s="335"/>
      <c r="R162" s="335"/>
      <c r="S162" s="335"/>
      <c r="T162" s="335"/>
    </row>
    <row r="163" spans="2:20">
      <c r="B163" s="13"/>
      <c r="C163" s="335"/>
      <c r="D163" s="335" t="s">
        <v>527</v>
      </c>
      <c r="E163" s="335"/>
      <c r="F163" s="335"/>
      <c r="G163" s="335"/>
      <c r="H163" s="335"/>
      <c r="I163" s="335"/>
      <c r="J163" s="335"/>
      <c r="K163" s="335"/>
      <c r="L163" s="335"/>
      <c r="M163" s="335"/>
      <c r="N163" s="335"/>
      <c r="O163" s="335"/>
      <c r="P163" s="335"/>
      <c r="Q163" s="335"/>
      <c r="R163" s="335"/>
      <c r="S163" s="335"/>
      <c r="T163" s="335"/>
    </row>
    <row r="164" spans="2:20">
      <c r="B164" s="13"/>
    </row>
    <row r="165" spans="2:20" ht="13.5" customHeight="1">
      <c r="B165" s="341"/>
      <c r="C165" s="335" t="s">
        <v>422</v>
      </c>
      <c r="D165" s="335" t="s">
        <v>461</v>
      </c>
      <c r="E165" s="335"/>
      <c r="F165" s="335"/>
      <c r="G165" s="335"/>
      <c r="H165" s="335"/>
      <c r="I165" s="335"/>
      <c r="J165" s="335"/>
      <c r="K165" s="335"/>
      <c r="L165" s="335"/>
      <c r="M165" s="335"/>
      <c r="N165" s="335"/>
      <c r="O165" s="335"/>
      <c r="P165" s="335"/>
      <c r="Q165" s="335"/>
      <c r="R165" s="335"/>
      <c r="S165" s="335"/>
      <c r="T165" s="335"/>
    </row>
    <row r="166" spans="2:20">
      <c r="B166" s="341"/>
      <c r="C166" s="335"/>
      <c r="D166" s="335"/>
      <c r="E166" s="335"/>
      <c r="F166" s="335"/>
      <c r="G166" s="335"/>
      <c r="H166" s="335"/>
      <c r="I166" s="335"/>
      <c r="J166" s="335"/>
      <c r="K166" s="335"/>
      <c r="L166" s="335"/>
      <c r="M166" s="335"/>
      <c r="N166" s="335"/>
      <c r="O166" s="335"/>
      <c r="P166" s="335"/>
      <c r="Q166" s="335"/>
      <c r="R166" s="335"/>
      <c r="S166" s="335"/>
      <c r="T166" s="335"/>
    </row>
    <row r="167" spans="2:20">
      <c r="B167" s="341"/>
      <c r="C167" s="335"/>
      <c r="D167" s="350"/>
      <c r="E167" s="350"/>
      <c r="F167" s="350"/>
      <c r="G167" s="350"/>
      <c r="H167" s="350"/>
      <c r="I167" s="350"/>
      <c r="J167" s="350"/>
      <c r="K167" s="350"/>
      <c r="L167" s="350"/>
      <c r="M167" s="350"/>
      <c r="N167" s="350"/>
      <c r="O167" s="350"/>
      <c r="P167" s="350"/>
      <c r="Q167" s="350"/>
      <c r="R167" s="350"/>
      <c r="S167" s="350"/>
      <c r="T167" s="350"/>
    </row>
    <row r="168" spans="2:20" ht="13.5" customHeight="1">
      <c r="C168" s="13" t="s">
        <v>425</v>
      </c>
      <c r="D168" s="13" t="s">
        <v>528</v>
      </c>
    </row>
    <row r="169" spans="2:20">
      <c r="D169" s="13" t="s">
        <v>529</v>
      </c>
    </row>
    <row r="170" spans="2:20" ht="13.5" customHeight="1">
      <c r="D170" s="520" t="s">
        <v>462</v>
      </c>
      <c r="E170" s="520"/>
      <c r="F170" s="520"/>
      <c r="G170" s="520"/>
      <c r="H170" s="534">
        <v>0</v>
      </c>
      <c r="I170" s="534"/>
      <c r="J170" s="348" t="s">
        <v>463</v>
      </c>
      <c r="K170" s="334"/>
      <c r="L170" s="334"/>
      <c r="M170" s="334"/>
      <c r="N170" s="334"/>
      <c r="O170" s="334"/>
      <c r="P170" s="334"/>
      <c r="Q170" s="334"/>
      <c r="R170" s="334"/>
      <c r="S170" s="334"/>
    </row>
    <row r="171" spans="2:20">
      <c r="D171" s="520" t="s">
        <v>464</v>
      </c>
      <c r="E171" s="520"/>
      <c r="F171" s="520"/>
      <c r="G171" s="520"/>
      <c r="H171" s="534">
        <v>0</v>
      </c>
      <c r="I171" s="534"/>
      <c r="J171" s="348" t="s">
        <v>463</v>
      </c>
      <c r="K171" s="334"/>
      <c r="L171" s="349"/>
      <c r="M171" s="349"/>
      <c r="N171" s="349"/>
      <c r="O171" s="349"/>
      <c r="P171" s="334"/>
      <c r="Q171" s="334"/>
      <c r="R171" s="334"/>
      <c r="S171" s="334"/>
    </row>
    <row r="172" spans="2:20">
      <c r="D172" s="520" t="s">
        <v>465</v>
      </c>
      <c r="E172" s="520"/>
      <c r="F172" s="520"/>
      <c r="G172" s="520"/>
      <c r="H172" s="534">
        <v>14.3</v>
      </c>
      <c r="I172" s="534"/>
      <c r="J172" s="348" t="s">
        <v>463</v>
      </c>
      <c r="K172" s="349"/>
      <c r="L172" s="348"/>
      <c r="M172" s="348"/>
      <c r="N172" s="348"/>
      <c r="O172" s="348"/>
      <c r="P172" s="343"/>
      <c r="Q172" s="343"/>
      <c r="R172" s="343"/>
      <c r="S172" s="343"/>
    </row>
    <row r="173" spans="2:20">
      <c r="D173" s="520" t="s">
        <v>466</v>
      </c>
      <c r="E173" s="520"/>
      <c r="F173" s="520"/>
      <c r="G173" s="520"/>
      <c r="H173" s="534">
        <v>0</v>
      </c>
      <c r="I173" s="534"/>
      <c r="J173" s="348" t="s">
        <v>463</v>
      </c>
      <c r="K173" s="334"/>
      <c r="M173" s="348"/>
      <c r="N173" s="348"/>
      <c r="O173" s="348"/>
      <c r="P173" s="343"/>
      <c r="Q173" s="343"/>
      <c r="R173" s="343"/>
      <c r="S173" s="343"/>
    </row>
    <row r="174" spans="2:20">
      <c r="P174" s="168"/>
      <c r="Q174" s="168"/>
      <c r="R174" s="168"/>
      <c r="S174" s="168"/>
    </row>
    <row r="175" spans="2:20">
      <c r="C175" s="13" t="s">
        <v>467</v>
      </c>
      <c r="D175" s="13" t="s">
        <v>469</v>
      </c>
    </row>
    <row r="176" spans="2:20">
      <c r="D176" s="13" t="s">
        <v>249</v>
      </c>
      <c r="H176" s="13" t="s">
        <v>250</v>
      </c>
      <c r="P176" s="528">
        <v>0</v>
      </c>
      <c r="Q176" s="528"/>
      <c r="R176" s="528"/>
      <c r="S176" s="528"/>
      <c r="T176" s="13" t="s">
        <v>248</v>
      </c>
    </row>
    <row r="177" spans="2:20">
      <c r="P177" s="168"/>
      <c r="Q177" s="168"/>
      <c r="R177" s="168"/>
      <c r="S177" s="168"/>
    </row>
    <row r="178" spans="2:20">
      <c r="C178" s="13" t="s">
        <v>468</v>
      </c>
      <c r="D178" s="13" t="s">
        <v>470</v>
      </c>
      <c r="P178" s="168"/>
      <c r="Q178" s="168"/>
      <c r="R178" s="168"/>
      <c r="S178" s="168"/>
    </row>
    <row r="179" spans="2:20" ht="13.5" customHeight="1">
      <c r="D179" s="13" t="s">
        <v>530</v>
      </c>
      <c r="E179" s="334"/>
      <c r="F179" s="334"/>
      <c r="G179" s="334"/>
      <c r="H179" s="334"/>
      <c r="I179" s="334"/>
      <c r="J179" s="334"/>
      <c r="K179" s="334"/>
      <c r="L179" s="334"/>
      <c r="M179" s="334"/>
      <c r="N179" s="334"/>
      <c r="O179" s="334"/>
      <c r="P179" s="334"/>
      <c r="Q179" s="334"/>
      <c r="R179" s="334"/>
      <c r="S179" s="334"/>
      <c r="T179" s="334"/>
    </row>
    <row r="181" spans="2:20">
      <c r="B181" s="340" t="s">
        <v>386</v>
      </c>
      <c r="C181" s="13" t="s">
        <v>471</v>
      </c>
      <c r="P181" s="337"/>
      <c r="Q181" s="337"/>
      <c r="R181" s="337"/>
      <c r="S181" s="337"/>
    </row>
    <row r="182" spans="2:20">
      <c r="C182" s="13" t="s">
        <v>370</v>
      </c>
      <c r="D182" s="13" t="s">
        <v>472</v>
      </c>
      <c r="P182" s="337"/>
      <c r="Q182" s="337"/>
      <c r="R182" s="337"/>
      <c r="S182" s="337"/>
    </row>
    <row r="183" spans="2:20">
      <c r="D183" s="13" t="s">
        <v>473</v>
      </c>
      <c r="P183" s="337"/>
      <c r="Q183" s="337"/>
      <c r="R183" s="337"/>
      <c r="S183" s="337"/>
    </row>
    <row r="185" spans="2:20">
      <c r="C185" s="13" t="s">
        <v>383</v>
      </c>
      <c r="D185" s="13" t="s">
        <v>474</v>
      </c>
    </row>
    <row r="186" spans="2:20">
      <c r="D186" s="13" t="s">
        <v>475</v>
      </c>
      <c r="P186" s="337"/>
      <c r="Q186" s="337"/>
      <c r="R186" s="337"/>
      <c r="S186" s="337"/>
    </row>
    <row r="188" spans="2:20">
      <c r="C188" s="13" t="s">
        <v>395</v>
      </c>
      <c r="D188" s="13" t="s">
        <v>476</v>
      </c>
    </row>
    <row r="189" spans="2:20" ht="13.5" customHeight="1">
      <c r="D189" s="350" t="s">
        <v>477</v>
      </c>
      <c r="E189" s="336"/>
      <c r="F189" s="336"/>
      <c r="G189" s="336"/>
      <c r="H189" s="336"/>
      <c r="I189" s="336"/>
      <c r="J189" s="336"/>
      <c r="K189" s="336"/>
      <c r="L189" s="336"/>
      <c r="M189" s="336"/>
      <c r="N189" s="336"/>
      <c r="O189" s="336"/>
      <c r="P189" s="336"/>
      <c r="Q189" s="336"/>
      <c r="R189" s="336"/>
      <c r="S189" s="336"/>
      <c r="T189" s="336"/>
    </row>
    <row r="191" spans="2:20">
      <c r="P191" s="168"/>
      <c r="Q191" s="168"/>
      <c r="R191" s="168"/>
      <c r="S191" s="168"/>
    </row>
    <row r="192" spans="2:20">
      <c r="B192" s="340" t="s">
        <v>398</v>
      </c>
      <c r="C192" s="13" t="s">
        <v>478</v>
      </c>
      <c r="P192" s="168"/>
      <c r="Q192" s="168"/>
      <c r="R192" s="168"/>
      <c r="S192" s="168"/>
    </row>
    <row r="193" spans="2:27">
      <c r="C193" s="13" t="s">
        <v>479</v>
      </c>
    </row>
    <row r="194" spans="2:27">
      <c r="D194" s="13" t="s">
        <v>370</v>
      </c>
      <c r="E194" s="13" t="s">
        <v>307</v>
      </c>
    </row>
    <row r="195" spans="2:27">
      <c r="C195" s="336"/>
      <c r="D195" s="336"/>
      <c r="E195" s="521" t="s">
        <v>480</v>
      </c>
      <c r="F195" s="521"/>
      <c r="G195" s="521"/>
      <c r="H195" s="521"/>
      <c r="I195" s="521"/>
      <c r="J195" s="521"/>
      <c r="K195" s="521"/>
      <c r="L195" s="521"/>
      <c r="M195" s="521"/>
      <c r="N195" s="521"/>
      <c r="O195" s="521"/>
      <c r="P195" s="521"/>
      <c r="Q195" s="521"/>
      <c r="R195" s="521"/>
      <c r="S195" s="521"/>
      <c r="T195" s="521"/>
    </row>
    <row r="196" spans="2:27">
      <c r="C196" s="336"/>
      <c r="E196" s="521"/>
      <c r="F196" s="521"/>
      <c r="G196" s="521"/>
      <c r="H196" s="521"/>
      <c r="I196" s="521"/>
      <c r="J196" s="521"/>
      <c r="K196" s="521"/>
      <c r="L196" s="521"/>
      <c r="M196" s="521"/>
      <c r="N196" s="521"/>
      <c r="O196" s="521"/>
      <c r="P196" s="521"/>
      <c r="Q196" s="521"/>
      <c r="R196" s="521"/>
      <c r="S196" s="521"/>
      <c r="T196" s="521"/>
    </row>
    <row r="197" spans="2:27">
      <c r="C197" s="336"/>
      <c r="D197" s="335" t="s">
        <v>383</v>
      </c>
      <c r="E197" s="335" t="s">
        <v>308</v>
      </c>
      <c r="F197" s="336"/>
      <c r="G197" s="336"/>
      <c r="H197" s="336"/>
      <c r="I197" s="336"/>
      <c r="J197" s="336"/>
      <c r="K197" s="336"/>
      <c r="L197" s="336"/>
      <c r="M197" s="336"/>
      <c r="N197" s="336"/>
      <c r="O197" s="336"/>
      <c r="P197" s="336"/>
      <c r="Q197" s="336"/>
      <c r="R197" s="336"/>
      <c r="S197" s="336"/>
      <c r="T197" s="336"/>
    </row>
    <row r="198" spans="2:27">
      <c r="C198" s="336"/>
      <c r="D198" s="336"/>
      <c r="E198" s="350" t="s">
        <v>481</v>
      </c>
      <c r="F198" s="336"/>
      <c r="G198" s="336"/>
      <c r="H198" s="336"/>
      <c r="I198" s="336"/>
      <c r="J198" s="336"/>
      <c r="K198" s="336"/>
      <c r="L198" s="336"/>
      <c r="M198" s="336"/>
      <c r="N198" s="336"/>
      <c r="O198" s="336"/>
      <c r="P198" s="336"/>
      <c r="Q198" s="336"/>
      <c r="R198" s="336"/>
      <c r="S198" s="336"/>
      <c r="T198" s="336"/>
    </row>
    <row r="199" spans="2:27">
      <c r="C199" s="336"/>
      <c r="D199" s="336"/>
      <c r="E199" s="350"/>
      <c r="F199" s="336"/>
      <c r="G199" s="336"/>
      <c r="H199" s="336"/>
      <c r="I199" s="336"/>
      <c r="J199" s="336"/>
      <c r="K199" s="336"/>
      <c r="L199" s="336"/>
      <c r="M199" s="336"/>
      <c r="N199" s="336"/>
      <c r="O199" s="336"/>
      <c r="P199" s="336"/>
      <c r="Q199" s="336"/>
      <c r="R199" s="336"/>
      <c r="S199" s="336"/>
      <c r="T199" s="336"/>
    </row>
    <row r="200" spans="2:27">
      <c r="B200" s="340" t="s">
        <v>400</v>
      </c>
      <c r="C200" s="335" t="s">
        <v>482</v>
      </c>
      <c r="D200" s="336"/>
      <c r="E200" s="350"/>
      <c r="F200" s="336"/>
      <c r="G200" s="336"/>
      <c r="H200" s="336"/>
      <c r="I200" s="336"/>
      <c r="J200" s="336"/>
      <c r="K200" s="336"/>
      <c r="L200" s="336"/>
      <c r="M200" s="336"/>
      <c r="N200" s="336"/>
      <c r="O200" s="336"/>
      <c r="P200" s="336"/>
      <c r="Q200" s="336"/>
      <c r="R200" s="336"/>
      <c r="S200" s="336"/>
      <c r="T200" s="336"/>
    </row>
    <row r="201" spans="2:27">
      <c r="C201" s="13" t="s">
        <v>370</v>
      </c>
      <c r="D201" s="13" t="s">
        <v>483</v>
      </c>
    </row>
    <row r="202" spans="2:27">
      <c r="D202" s="13" t="s">
        <v>484</v>
      </c>
      <c r="P202" s="528">
        <f>1007079791-27041911</f>
        <v>980037880</v>
      </c>
      <c r="Q202" s="528"/>
      <c r="R202" s="528"/>
      <c r="S202" s="528"/>
      <c r="T202" s="13" t="s">
        <v>485</v>
      </c>
      <c r="W202" s="13" t="s">
        <v>531</v>
      </c>
    </row>
    <row r="203" spans="2:27">
      <c r="D203" s="13" t="s">
        <v>486</v>
      </c>
      <c r="P203" s="528">
        <v>-601755300</v>
      </c>
      <c r="Q203" s="528"/>
      <c r="R203" s="528"/>
      <c r="S203" s="528"/>
      <c r="T203" s="13" t="s">
        <v>485</v>
      </c>
      <c r="W203" s="13" t="s">
        <v>531</v>
      </c>
      <c r="X203" s="351"/>
    </row>
    <row r="204" spans="2:27">
      <c r="D204" s="13" t="s">
        <v>532</v>
      </c>
      <c r="P204" s="530">
        <v>-367212496</v>
      </c>
      <c r="Q204" s="530"/>
      <c r="R204" s="530"/>
      <c r="S204" s="530"/>
      <c r="T204" s="130" t="s">
        <v>485</v>
      </c>
      <c r="W204" s="13" t="s">
        <v>531</v>
      </c>
    </row>
    <row r="205" spans="2:27">
      <c r="P205" s="168"/>
      <c r="Q205" s="168"/>
      <c r="R205" s="168"/>
      <c r="S205" s="168"/>
    </row>
    <row r="206" spans="2:27">
      <c r="C206" s="13" t="s">
        <v>383</v>
      </c>
      <c r="D206" s="13" t="s">
        <v>487</v>
      </c>
      <c r="P206" s="168"/>
      <c r="Q206" s="168"/>
      <c r="R206" s="168"/>
      <c r="S206" s="168"/>
      <c r="T206" s="352" t="s">
        <v>488</v>
      </c>
      <c r="X206" s="535"/>
      <c r="Y206" s="535"/>
      <c r="Z206" s="351"/>
      <c r="AA206" s="351"/>
    </row>
    <row r="207" spans="2:27">
      <c r="D207" s="526"/>
      <c r="E207" s="526"/>
      <c r="F207" s="526"/>
      <c r="G207" s="526"/>
      <c r="H207" s="526"/>
      <c r="I207" s="526"/>
      <c r="J207" s="526"/>
      <c r="K207" s="526"/>
      <c r="L207" s="526"/>
      <c r="M207" s="526"/>
      <c r="N207" s="526"/>
      <c r="O207" s="526" t="s">
        <v>489</v>
      </c>
      <c r="P207" s="526"/>
      <c r="Q207" s="526"/>
      <c r="R207" s="527" t="s">
        <v>490</v>
      </c>
      <c r="S207" s="527"/>
      <c r="T207" s="527"/>
      <c r="X207" s="351"/>
      <c r="Y207" s="351"/>
      <c r="Z207" s="351"/>
      <c r="AA207" s="351"/>
    </row>
    <row r="208" spans="2:27">
      <c r="D208" s="522" t="s">
        <v>491</v>
      </c>
      <c r="E208" s="523"/>
      <c r="F208" s="523"/>
      <c r="G208" s="523"/>
      <c r="H208" s="523"/>
      <c r="I208" s="523"/>
      <c r="J208" s="523"/>
      <c r="K208" s="523"/>
      <c r="L208" s="523"/>
      <c r="M208" s="523"/>
      <c r="N208" s="524"/>
      <c r="O208" s="525">
        <f>5410428087+47037316</f>
        <v>5457465403</v>
      </c>
      <c r="P208" s="525"/>
      <c r="Q208" s="525"/>
      <c r="R208" s="525">
        <f>5345267241+46204548</f>
        <v>5391471789</v>
      </c>
      <c r="S208" s="525"/>
      <c r="T208" s="525"/>
      <c r="X208" s="535"/>
      <c r="Y208" s="535"/>
      <c r="Z208" s="351"/>
      <c r="AA208" s="351"/>
    </row>
    <row r="209" spans="3:29" ht="13.5" customHeight="1">
      <c r="D209" s="522" t="s">
        <v>492</v>
      </c>
      <c r="E209" s="523"/>
      <c r="F209" s="523"/>
      <c r="G209" s="523"/>
      <c r="H209" s="523"/>
      <c r="I209" s="523"/>
      <c r="J209" s="523"/>
      <c r="K209" s="523"/>
      <c r="L209" s="523"/>
      <c r="M209" s="523"/>
      <c r="N209" s="524"/>
      <c r="O209" s="525">
        <f>O208-O210</f>
        <v>44834619</v>
      </c>
      <c r="P209" s="525"/>
      <c r="Q209" s="525"/>
      <c r="R209" s="525">
        <f>R208-R210</f>
        <v>17053000</v>
      </c>
      <c r="S209" s="525"/>
      <c r="T209" s="525"/>
      <c r="X209" s="535"/>
      <c r="Y209" s="351"/>
      <c r="Z209" s="351"/>
      <c r="AA209" s="351"/>
      <c r="AB209" s="351"/>
    </row>
    <row r="210" spans="3:29">
      <c r="D210" s="522" t="s">
        <v>493</v>
      </c>
      <c r="E210" s="523"/>
      <c r="F210" s="523"/>
      <c r="G210" s="523"/>
      <c r="H210" s="523"/>
      <c r="I210" s="523"/>
      <c r="J210" s="523"/>
      <c r="K210" s="523"/>
      <c r="L210" s="523"/>
      <c r="M210" s="523"/>
      <c r="N210" s="524"/>
      <c r="O210" s="525">
        <f>4438603569+583350215+390677000</f>
        <v>5412630784</v>
      </c>
      <c r="P210" s="525"/>
      <c r="Q210" s="525"/>
      <c r="R210" s="525">
        <f>3431423778+1185105515+757889496</f>
        <v>5374418789</v>
      </c>
      <c r="S210" s="525"/>
      <c r="T210" s="525"/>
      <c r="X210" s="351"/>
    </row>
    <row r="211" spans="3:29" ht="13.5" customHeight="1">
      <c r="D211" s="529" t="s">
        <v>533</v>
      </c>
      <c r="E211" s="529"/>
      <c r="F211" s="529"/>
      <c r="G211" s="529"/>
      <c r="H211" s="529"/>
      <c r="I211" s="529"/>
      <c r="J211" s="529"/>
      <c r="K211" s="529"/>
      <c r="L211" s="529"/>
      <c r="M211" s="529"/>
      <c r="N211" s="529"/>
      <c r="O211" s="529"/>
      <c r="P211" s="529"/>
      <c r="Q211" s="529"/>
      <c r="R211" s="529"/>
      <c r="S211" s="529"/>
      <c r="T211" s="529"/>
      <c r="W211" s="13" t="s">
        <v>534</v>
      </c>
      <c r="X211" s="351">
        <f>25793511+1988108</f>
        <v>27781619</v>
      </c>
      <c r="Y211" s="351"/>
      <c r="Z211" s="351"/>
      <c r="AA211" s="351"/>
      <c r="AB211" s="351"/>
    </row>
    <row r="212" spans="3:29">
      <c r="C212" s="336"/>
      <c r="D212" s="521"/>
      <c r="E212" s="521"/>
      <c r="F212" s="521"/>
      <c r="G212" s="521"/>
      <c r="H212" s="521"/>
      <c r="I212" s="521"/>
      <c r="J212" s="521"/>
      <c r="K212" s="521"/>
      <c r="L212" s="521"/>
      <c r="M212" s="521"/>
      <c r="N212" s="521"/>
      <c r="O212" s="521"/>
      <c r="P212" s="521"/>
      <c r="Q212" s="521"/>
      <c r="R212" s="521"/>
      <c r="S212" s="521"/>
      <c r="T212" s="521"/>
      <c r="W212" s="351"/>
      <c r="Y212" s="351"/>
      <c r="Z212" s="351"/>
      <c r="AA212" s="351"/>
      <c r="AB212" s="351"/>
    </row>
    <row r="213" spans="3:29">
      <c r="W213" s="351"/>
      <c r="Y213" s="351"/>
      <c r="Z213" s="351"/>
      <c r="AA213" s="351"/>
      <c r="AB213" s="351"/>
    </row>
    <row r="214" spans="3:29">
      <c r="C214" s="13" t="s">
        <v>395</v>
      </c>
      <c r="D214" s="13" t="s">
        <v>494</v>
      </c>
      <c r="W214" s="351"/>
      <c r="X214" s="351"/>
      <c r="Y214" s="351"/>
      <c r="Z214" s="351"/>
      <c r="AA214" s="351"/>
      <c r="AB214" s="351"/>
    </row>
    <row r="215" spans="3:29">
      <c r="D215" s="130" t="s">
        <v>493</v>
      </c>
      <c r="E215" s="130"/>
      <c r="F215" s="130"/>
      <c r="G215" s="130"/>
    </row>
    <row r="216" spans="3:29">
      <c r="E216" s="130" t="s">
        <v>327</v>
      </c>
      <c r="F216" s="130"/>
      <c r="G216" s="130"/>
      <c r="H216" s="130"/>
      <c r="I216" s="130"/>
      <c r="J216" s="130"/>
      <c r="K216" s="130"/>
      <c r="L216" s="130"/>
      <c r="M216" s="530">
        <v>647024445</v>
      </c>
      <c r="N216" s="530"/>
      <c r="O216" s="530"/>
      <c r="P216" s="353" t="s">
        <v>248</v>
      </c>
      <c r="W216" s="351" t="s">
        <v>535</v>
      </c>
      <c r="X216" s="351" t="s">
        <v>536</v>
      </c>
      <c r="Y216" s="351" t="s">
        <v>537</v>
      </c>
      <c r="AB216" s="351"/>
    </row>
    <row r="217" spans="3:29">
      <c r="E217" s="13" t="s">
        <v>495</v>
      </c>
      <c r="M217" s="528">
        <f t="shared" ref="M217:M225" si="0">W217</f>
        <v>0</v>
      </c>
      <c r="N217" s="528"/>
      <c r="O217" s="528"/>
      <c r="P217" s="354" t="s">
        <v>248</v>
      </c>
      <c r="W217" s="351">
        <f>Y217-X217</f>
        <v>0</v>
      </c>
      <c r="X217" s="351">
        <v>0</v>
      </c>
      <c r="Y217" s="351">
        <v>0</v>
      </c>
    </row>
    <row r="218" spans="3:29">
      <c r="E218" s="13" t="s">
        <v>496</v>
      </c>
      <c r="M218" s="528">
        <f t="shared" si="0"/>
        <v>-10343964</v>
      </c>
      <c r="N218" s="528"/>
      <c r="O218" s="528"/>
      <c r="P218" s="354" t="s">
        <v>248</v>
      </c>
      <c r="W218" s="351">
        <f>Y218-X218</f>
        <v>-10343964</v>
      </c>
      <c r="X218" s="351">
        <v>37833768</v>
      </c>
      <c r="Y218" s="351">
        <v>27489804</v>
      </c>
      <c r="AB218" s="351"/>
    </row>
    <row r="219" spans="3:29">
      <c r="E219" s="13" t="s">
        <v>497</v>
      </c>
      <c r="M219" s="528">
        <f t="shared" si="0"/>
        <v>106106</v>
      </c>
      <c r="N219" s="528"/>
      <c r="O219" s="528"/>
      <c r="P219" s="354" t="s">
        <v>248</v>
      </c>
      <c r="W219" s="351">
        <f t="shared" ref="W219:W224" si="1">Y219-X219</f>
        <v>106106</v>
      </c>
      <c r="X219" s="351">
        <v>10829218</v>
      </c>
      <c r="Y219" s="351">
        <v>10935324</v>
      </c>
      <c r="AB219" s="351"/>
    </row>
    <row r="220" spans="3:29">
      <c r="E220" s="13" t="s">
        <v>498</v>
      </c>
      <c r="M220" s="528">
        <f t="shared" si="0"/>
        <v>0</v>
      </c>
      <c r="N220" s="528"/>
      <c r="O220" s="528"/>
      <c r="P220" s="354" t="s">
        <v>248</v>
      </c>
      <c r="W220" s="351">
        <f t="shared" si="1"/>
        <v>0</v>
      </c>
      <c r="X220" s="351">
        <v>0</v>
      </c>
      <c r="Y220" s="351">
        <v>0</v>
      </c>
      <c r="AB220" s="351"/>
      <c r="AC220" s="351"/>
    </row>
    <row r="221" spans="3:29">
      <c r="E221" s="13" t="s">
        <v>289</v>
      </c>
      <c r="M221" s="528">
        <f t="shared" si="0"/>
        <v>-19658019</v>
      </c>
      <c r="N221" s="528"/>
      <c r="O221" s="528"/>
      <c r="P221" s="354" t="s">
        <v>248</v>
      </c>
      <c r="W221" s="351">
        <f t="shared" si="1"/>
        <v>-19658019</v>
      </c>
      <c r="X221" s="351">
        <v>522412175</v>
      </c>
      <c r="Y221" s="351">
        <v>502754156</v>
      </c>
      <c r="Z221" s="351"/>
    </row>
    <row r="222" spans="3:29">
      <c r="E222" s="13" t="s">
        <v>499</v>
      </c>
      <c r="M222" s="528">
        <f t="shared" si="0"/>
        <v>-3926771</v>
      </c>
      <c r="N222" s="528"/>
      <c r="O222" s="528"/>
      <c r="P222" s="354" t="s">
        <v>248</v>
      </c>
      <c r="W222" s="351">
        <f t="shared" si="1"/>
        <v>-3926771</v>
      </c>
      <c r="X222" s="351">
        <v>33447010</v>
      </c>
      <c r="Y222" s="351">
        <v>29520239</v>
      </c>
    </row>
    <row r="223" spans="3:29">
      <c r="E223" s="13" t="s">
        <v>500</v>
      </c>
      <c r="M223" s="528">
        <f t="shared" si="0"/>
        <v>-6116000</v>
      </c>
      <c r="N223" s="528"/>
      <c r="O223" s="528"/>
      <c r="P223" s="354" t="s">
        <v>248</v>
      </c>
      <c r="W223" s="351">
        <f t="shared" si="1"/>
        <v>-6116000</v>
      </c>
      <c r="X223" s="351">
        <v>456148000</v>
      </c>
      <c r="Y223" s="351">
        <v>450032000</v>
      </c>
    </row>
    <row r="224" spans="3:29">
      <c r="E224" s="13" t="s">
        <v>501</v>
      </c>
      <c r="M224" s="528">
        <f t="shared" si="0"/>
        <v>413259</v>
      </c>
      <c r="N224" s="528"/>
      <c r="O224" s="528"/>
      <c r="P224" s="354" t="s">
        <v>248</v>
      </c>
      <c r="W224" s="351">
        <f t="shared" si="1"/>
        <v>413259</v>
      </c>
      <c r="X224" s="351">
        <v>802202</v>
      </c>
      <c r="Y224" s="351">
        <v>1215461</v>
      </c>
    </row>
    <row r="225" spans="3:29">
      <c r="E225" s="13" t="s">
        <v>502</v>
      </c>
      <c r="M225" s="528">
        <f t="shared" si="0"/>
        <v>17688748</v>
      </c>
      <c r="N225" s="528"/>
      <c r="O225" s="528"/>
      <c r="P225" s="354" t="s">
        <v>248</v>
      </c>
      <c r="W225" s="351">
        <f>Y225-X225</f>
        <v>17688748</v>
      </c>
      <c r="X225" s="351">
        <f>-8800001</f>
        <v>-8800001</v>
      </c>
      <c r="Y225" s="351">
        <v>8888747</v>
      </c>
      <c r="AB225" s="351"/>
    </row>
    <row r="226" spans="3:29">
      <c r="D226" s="130" t="s">
        <v>503</v>
      </c>
      <c r="E226" s="130"/>
      <c r="F226" s="130"/>
      <c r="G226" s="130"/>
      <c r="H226" s="130"/>
      <c r="I226" s="130"/>
      <c r="J226" s="130"/>
      <c r="K226" s="130"/>
      <c r="L226" s="130"/>
      <c r="M226" s="353"/>
      <c r="N226" s="530">
        <v>529732126</v>
      </c>
      <c r="O226" s="530"/>
      <c r="P226" s="530"/>
      <c r="Q226" s="130" t="s">
        <v>248</v>
      </c>
      <c r="W226" s="354">
        <f>SUM(W217:W225)</f>
        <v>-21836641</v>
      </c>
      <c r="Y226" s="351"/>
    </row>
    <row r="228" spans="3:29">
      <c r="C228" s="13" t="s">
        <v>422</v>
      </c>
      <c r="D228" s="13" t="s">
        <v>504</v>
      </c>
      <c r="AC228" s="351"/>
    </row>
    <row r="229" spans="3:29">
      <c r="D229" s="13" t="s">
        <v>505</v>
      </c>
    </row>
    <row r="231" spans="3:29">
      <c r="C231" s="13" t="s">
        <v>425</v>
      </c>
      <c r="D231" s="13" t="s">
        <v>506</v>
      </c>
      <c r="AA231" s="351"/>
      <c r="AB231" s="351"/>
    </row>
    <row r="232" spans="3:29">
      <c r="D232" s="13" t="s">
        <v>507</v>
      </c>
      <c r="X232" s="351"/>
      <c r="Y232" s="351"/>
      <c r="AA232" s="351"/>
      <c r="AB232" s="351"/>
    </row>
    <row r="233" spans="3:29">
      <c r="D233" s="13" t="s">
        <v>508</v>
      </c>
      <c r="P233" s="411">
        <v>0</v>
      </c>
      <c r="Q233" s="411"/>
      <c r="R233" s="411"/>
      <c r="S233" s="411"/>
      <c r="T233" s="13" t="s">
        <v>485</v>
      </c>
      <c r="X233" s="351"/>
      <c r="Y233" s="351"/>
      <c r="AA233" s="351"/>
      <c r="AB233" s="351"/>
    </row>
  </sheetData>
  <mergeCells count="52">
    <mergeCell ref="M224:O224"/>
    <mergeCell ref="M225:O225"/>
    <mergeCell ref="N226:P226"/>
    <mergeCell ref="P233:S233"/>
    <mergeCell ref="M218:O218"/>
    <mergeCell ref="M219:O219"/>
    <mergeCell ref="M220:O220"/>
    <mergeCell ref="M221:O221"/>
    <mergeCell ref="M222:O222"/>
    <mergeCell ref="M223:O223"/>
    <mergeCell ref="D210:N210"/>
    <mergeCell ref="O210:Q210"/>
    <mergeCell ref="R210:T210"/>
    <mergeCell ref="D211:T212"/>
    <mergeCell ref="M216:O216"/>
    <mergeCell ref="M217:O217"/>
    <mergeCell ref="D208:N208"/>
    <mergeCell ref="O208:Q208"/>
    <mergeCell ref="R208:T208"/>
    <mergeCell ref="D209:N209"/>
    <mergeCell ref="O209:Q209"/>
    <mergeCell ref="R209:T209"/>
    <mergeCell ref="P202:S202"/>
    <mergeCell ref="P203:S203"/>
    <mergeCell ref="P204:S204"/>
    <mergeCell ref="D207:N207"/>
    <mergeCell ref="O207:Q207"/>
    <mergeCell ref="R207:T207"/>
    <mergeCell ref="D172:G172"/>
    <mergeCell ref="H172:I172"/>
    <mergeCell ref="D173:G173"/>
    <mergeCell ref="H173:I173"/>
    <mergeCell ref="P176:S176"/>
    <mergeCell ref="E195:T196"/>
    <mergeCell ref="C139:T139"/>
    <mergeCell ref="P151:S151"/>
    <mergeCell ref="D170:G170"/>
    <mergeCell ref="H170:I170"/>
    <mergeCell ref="D171:G171"/>
    <mergeCell ref="H171:I171"/>
    <mergeCell ref="D85:T87"/>
    <mergeCell ref="D90:T92"/>
    <mergeCell ref="D95:T97"/>
    <mergeCell ref="E101:T102"/>
    <mergeCell ref="C111:T114"/>
    <mergeCell ref="D118:T119"/>
    <mergeCell ref="F21:S22"/>
    <mergeCell ref="D61:T62"/>
    <mergeCell ref="D72:T74"/>
    <mergeCell ref="D77:T78"/>
    <mergeCell ref="D79:T80"/>
    <mergeCell ref="D81:T82"/>
  </mergeCells>
  <phoneticPr fontId="4"/>
  <conditionalFormatting sqref="H170:I173">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93" orientation="portrait" r:id="rId1"/>
  <rowBreaks count="4" manualBreakCount="4">
    <brk id="69" max="20" man="1"/>
    <brk id="122" max="20" man="1"/>
    <brk id="152" max="20" man="1"/>
    <brk id="19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BS</vt:lpstr>
      <vt:lpstr>PL</vt:lpstr>
      <vt:lpstr>NWM</vt:lpstr>
      <vt:lpstr>PL及びNWM</vt:lpstr>
      <vt:lpstr>CF</vt:lpstr>
      <vt:lpstr>チェック</vt:lpstr>
      <vt:lpstr>注記</vt:lpstr>
      <vt:lpstr>BS!Print_Area</vt:lpstr>
      <vt:lpstr>CF!Print_Area</vt:lpstr>
      <vt:lpstr>NWM!Print_Area</vt:lpstr>
      <vt:lpstr>PL!Print_Area</vt:lpstr>
      <vt:lpstr>PL及びNWM!Print_Area</vt:lpstr>
      <vt:lpstr>注記!Print_Area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harp178</dc:creator>
  <cp:lastModifiedBy>澤田　学</cp:lastModifiedBy>
  <cp:lastPrinted>2016-05-19T00:11:31Z</cp:lastPrinted>
  <dcterms:created xsi:type="dcterms:W3CDTF">2014-03-27T08:10:30Z</dcterms:created>
  <dcterms:modified xsi:type="dcterms:W3CDTF">2023-09-29T05:25:35Z</dcterms:modified>
</cp:coreProperties>
</file>